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532" windowWidth="20736" windowHeight="5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<sst xmlns="http://schemas.openxmlformats.org/spreadsheetml/2006/main" count="286" uniqueCount="220">
  <si>
    <t>ОГСЭ.00</t>
  </si>
  <si>
    <t>ОГСЭ.01</t>
  </si>
  <si>
    <t>ОГСЭ.02</t>
  </si>
  <si>
    <t>ОГСЭ.03</t>
  </si>
  <si>
    <t>ОГСЭ.04</t>
  </si>
  <si>
    <t>ОГСЭ.05</t>
  </si>
  <si>
    <t>ОГСЭ.06</t>
  </si>
  <si>
    <t>Основы философии</t>
  </si>
  <si>
    <t>История</t>
  </si>
  <si>
    <t>Иностранный язык</t>
  </si>
  <si>
    <t>Физическая культура</t>
  </si>
  <si>
    <t>Психология общения</t>
  </si>
  <si>
    <t>УТВЕРЖДЕНО</t>
  </si>
  <si>
    <t xml:space="preserve">Приказом директора </t>
  </si>
  <si>
    <t xml:space="preserve"> ГБПОУ "ЗлатИК им.П.П.Аносова"</t>
  </si>
  <si>
    <t xml:space="preserve"> УЧЕБНЫЙ ПЛАН</t>
  </si>
  <si>
    <t>основной профессиональной образовательной программы  среднего профессионального образования</t>
  </si>
  <si>
    <t>Форма обучения - очная</t>
  </si>
  <si>
    <t>государственного бюджетного профессионального образовательного учреждения</t>
  </si>
  <si>
    <t>Нормативный срок обучения - 2 года 10 мес.</t>
  </si>
  <si>
    <t>"Златоустовский индустриальный колледж им.П.П.Аносова"</t>
  </si>
  <si>
    <t>на базе основного общего образования</t>
  </si>
  <si>
    <t>по специальности среднего профессионального образования</t>
  </si>
  <si>
    <t>Профиль получаемого профессионального</t>
  </si>
  <si>
    <t>образования - социально-экономическкий</t>
  </si>
  <si>
    <t>по программе базовой подготовки</t>
  </si>
  <si>
    <t>1. 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</si>
  <si>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</si>
  <si>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</si>
  <si>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</si>
  <si>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</si>
  <si>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</si>
  <si>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</si>
  <si>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</si>
  <si>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</si>
  <si>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по профилю специальности</t>
  </si>
  <si>
    <t>преддипломная</t>
  </si>
  <si>
    <t>I курс</t>
  </si>
  <si>
    <t>II курс</t>
  </si>
  <si>
    <t>III курс</t>
  </si>
  <si>
    <t>2. План учебного процесса</t>
  </si>
  <si>
    <t xml:space="preserve">   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</si>
  <si>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</si>
  <si>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</si>
  <si>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</si>
  <si>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</si>
  <si>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максимальная</t>
  </si>
  <si>
    <t>самостоятельная работа</t>
  </si>
  <si>
    <t>Обязательная аудиторная</t>
  </si>
  <si>
    <t xml:space="preserve">III курс                    </t>
  </si>
  <si>
    <t>всего занятий</t>
  </si>
  <si>
    <t>в т. ч.</t>
  </si>
  <si>
    <t>1 сем.</t>
  </si>
  <si>
    <t>2 сем.</t>
  </si>
  <si>
    <t>3 сем.</t>
  </si>
  <si>
    <t>4 сем.</t>
  </si>
  <si>
    <t>5 сем.</t>
  </si>
  <si>
    <t>6 сем.</t>
  </si>
  <si>
    <t>лекций, уроков, семинаров</t>
  </si>
  <si>
    <t>лаб. и практ. занятий</t>
  </si>
  <si>
    <t>курсовой проект</t>
  </si>
  <si>
    <t>нед</t>
  </si>
  <si>
    <t>нед.</t>
  </si>
  <si>
    <t>О.00</t>
  </si>
  <si>
    <t>ОБЩЕОБРАЗОВАТЕЛЬНЫЙ ЦИКЛ</t>
  </si>
  <si>
    <t>1з/9дз/3э</t>
  </si>
  <si>
    <t>ОУДБ.00</t>
  </si>
  <si>
    <t>Общеобразовательные дисциплины (общие и по выбору) базовые</t>
  </si>
  <si>
    <t>-/7дз/1э</t>
  </si>
  <si>
    <t>ОУДБ.01</t>
  </si>
  <si>
    <t>Русский язык</t>
  </si>
  <si>
    <t>-,Э</t>
  </si>
  <si>
    <t>ОУДБ.02</t>
  </si>
  <si>
    <t>Литература</t>
  </si>
  <si>
    <t>-,ДЗ</t>
  </si>
  <si>
    <t>ОУДБ.03</t>
  </si>
  <si>
    <t>ОУДБ.04</t>
  </si>
  <si>
    <t>ОУДБ.05</t>
  </si>
  <si>
    <t>Основы безопасности жизнедеятельности</t>
  </si>
  <si>
    <t>ОУДБ.06</t>
  </si>
  <si>
    <t>Обществознание</t>
  </si>
  <si>
    <t>ОУДБ.07</t>
  </si>
  <si>
    <t>География*</t>
  </si>
  <si>
    <t>ДЗ, -</t>
  </si>
  <si>
    <t>ОУДБ.08</t>
  </si>
  <si>
    <t>Естествознание</t>
  </si>
  <si>
    <t>ОУДБ.09</t>
  </si>
  <si>
    <t>З,ДЗ</t>
  </si>
  <si>
    <t>ОУДБ.10</t>
  </si>
  <si>
    <t>Экология*</t>
  </si>
  <si>
    <t>ОУДП.00</t>
  </si>
  <si>
    <t>Общеобразовательные дисциплины (общие и по выбору) профильные</t>
  </si>
  <si>
    <t>-/2дз/2э</t>
  </si>
  <si>
    <t>ОУДП.01</t>
  </si>
  <si>
    <t>Математика: алгебра, начала математического анализа, геометрия</t>
  </si>
  <si>
    <t>ОУДП.02</t>
  </si>
  <si>
    <t>Информатика и ИКТ</t>
  </si>
  <si>
    <t>ОУДП.03</t>
  </si>
  <si>
    <t>Экономика</t>
  </si>
  <si>
    <t>ОУДП.04</t>
  </si>
  <si>
    <t>Право</t>
  </si>
  <si>
    <t>УДД.00</t>
  </si>
  <si>
    <t>Учебные дисциплины дополнительные</t>
  </si>
  <si>
    <t>1з/-/-</t>
  </si>
  <si>
    <t>УДД.01</t>
  </si>
  <si>
    <t>Основы исследовательской деятельности</t>
  </si>
  <si>
    <t>З, -</t>
  </si>
  <si>
    <t>Общий гуманитарный и социально-экономический цикл</t>
  </si>
  <si>
    <t>3з/5дз/-</t>
  </si>
  <si>
    <t>-,-,-,ДЗ,-,-</t>
  </si>
  <si>
    <t>-,-,ДЗ,-,-,-</t>
  </si>
  <si>
    <t>-,-,-,-,-,ДЗ</t>
  </si>
  <si>
    <t>-,-,З,З,З,ДЗ</t>
  </si>
  <si>
    <t>Русский язык и культура речи</t>
  </si>
  <si>
    <t>ЕН.00</t>
  </si>
  <si>
    <t>Математический и общий естественно-научный цикл</t>
  </si>
  <si>
    <t>-/1дз/-</t>
  </si>
  <si>
    <t>ЕН.01</t>
  </si>
  <si>
    <t>-,-,-,-,-,-</t>
  </si>
  <si>
    <t>ЕН.02</t>
  </si>
  <si>
    <t>Информационные технологии в профессиональной деятельности</t>
  </si>
  <si>
    <t xml:space="preserve">ЕН. 03 </t>
  </si>
  <si>
    <t>П.00</t>
  </si>
  <si>
    <t>ПРОФЕССИОНАЛЬНЫЙ ЦИКЛ</t>
  </si>
  <si>
    <t>-/13дз/8э</t>
  </si>
  <si>
    <t>ОП.00</t>
  </si>
  <si>
    <t>Общепрофессиональные дисциплины</t>
  </si>
  <si>
    <t>-/11дз/3э</t>
  </si>
  <si>
    <t>ОП.01</t>
  </si>
  <si>
    <t>Экономика организации</t>
  </si>
  <si>
    <t>-,-,-,Э,-,-</t>
  </si>
  <si>
    <t>ОП.02</t>
  </si>
  <si>
    <t>Статистика</t>
  </si>
  <si>
    <t>ОП.03</t>
  </si>
  <si>
    <t>Менеджмент</t>
  </si>
  <si>
    <t>ОП. 04</t>
  </si>
  <si>
    <t>Документационное обеспечение управления</t>
  </si>
  <si>
    <t>ОП.05</t>
  </si>
  <si>
    <t>Правовое обеспечение профессиональной деятельности</t>
  </si>
  <si>
    <t>ОП.06</t>
  </si>
  <si>
    <t>Финансы, денежное обращение и кредит</t>
  </si>
  <si>
    <t>ОП.07</t>
  </si>
  <si>
    <t>Налоги и налогообложение</t>
  </si>
  <si>
    <t>ОП.08</t>
  </si>
  <si>
    <t>-,-,Э,-,-,-,-</t>
  </si>
  <si>
    <t>ОП. 09</t>
  </si>
  <si>
    <t>Аудит</t>
  </si>
  <si>
    <t xml:space="preserve">ОП. 10 </t>
  </si>
  <si>
    <t>Безопасность жизнедеятельности</t>
  </si>
  <si>
    <t xml:space="preserve">ОП. 11 </t>
  </si>
  <si>
    <t xml:space="preserve">ОП. 12 </t>
  </si>
  <si>
    <t xml:space="preserve">ОП. 13 </t>
  </si>
  <si>
    <t>Анализ финансово-хозяйственной деятельности</t>
  </si>
  <si>
    <t xml:space="preserve">ОП. 14 </t>
  </si>
  <si>
    <t>ПМ.00</t>
  </si>
  <si>
    <t>Профессиональные модули</t>
  </si>
  <si>
    <t>-/2дз/5э</t>
  </si>
  <si>
    <t>ПМ.01</t>
  </si>
  <si>
    <t>-,-,-,Э(к),-,-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</si>
  <si>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</si>
  <si>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</si>
  <si>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</si>
  <si>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</si>
  <si>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</si>
  <si>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</si>
  <si>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</si>
  <si>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</si>
  <si>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УП.02</t>
  </si>
  <si>
    <t>ПП.02</t>
  </si>
  <si>
    <t>ПМ. 03</t>
  </si>
  <si>
    <t>-,-,-,-,-,Э(к)</t>
  </si>
  <si>
    <t>МДК. 03.01</t>
  </si>
  <si>
    <t>УП. 03</t>
  </si>
  <si>
    <t>-,-,-,-,-,-,-,-</t>
  </si>
  <si>
    <t>ПП. 03</t>
  </si>
  <si>
    <t>ПМ. 04</t>
  </si>
  <si>
    <t>МДК.04.01</t>
  </si>
  <si>
    <t>ПМ.05</t>
  </si>
  <si>
    <t>МДК.05.01</t>
  </si>
  <si>
    <t>МДК.05.02</t>
  </si>
  <si>
    <t>УП.04</t>
  </si>
  <si>
    <t>ПП.04</t>
  </si>
  <si>
    <t>-/28дз/11э</t>
  </si>
  <si>
    <t>ПДП</t>
  </si>
  <si>
    <t>Преддипломная практика</t>
  </si>
  <si>
    <t>4 нед</t>
  </si>
  <si>
    <t>Г(И)А</t>
  </si>
  <si>
    <t>Государственная (итоговая) аттестация</t>
  </si>
  <si>
    <t>6 нед</t>
  </si>
  <si>
    <t>Консультации на учебную группу по 100 часов в год (всего 300 часов)</t>
  </si>
  <si>
    <t>Дисциплин и МДК</t>
  </si>
  <si>
    <t>Программа базовой подготовки</t>
  </si>
  <si>
    <t>учебной практики</t>
  </si>
  <si>
    <t>1.1. Дипломный проект (работа)</t>
  </si>
  <si>
    <t xml:space="preserve">производст. практики </t>
  </si>
  <si>
    <t>Выполнение дипломного проекта (работы) с 38 недели по 41 неделю (всего 4 недели)</t>
  </si>
  <si>
    <t>экзаменов</t>
  </si>
  <si>
    <t>Защита дипломного проекта (работы) с 42 недели по 43 неделю (всего 2 недели)</t>
  </si>
  <si>
    <t>дифф. зачетов</t>
  </si>
  <si>
    <t>1.2. Государственные экзамены - 0</t>
  </si>
  <si>
    <t>зачетов</t>
  </si>
  <si>
    <t>Квалификация - операционный логист</t>
  </si>
  <si>
    <t>Математики</t>
  </si>
  <si>
    <t>Планирование и организация логистического процесса в организациях (подразделениях) различных сфер деятельности</t>
  </si>
  <si>
    <t>Основы планирования и организации логистического процесса в организациях (подразделениях)</t>
  </si>
  <si>
    <t>МДК.01.02</t>
  </si>
  <si>
    <t>Документационное обеспечение логистических процессов</t>
  </si>
  <si>
    <t>Управление логистическими процессами в закупках, производстве и распределении</t>
  </si>
  <si>
    <t>МДК.02.03</t>
  </si>
  <si>
    <t>Основы управления логистическими процессами в закупках, производстве и распределении</t>
  </si>
  <si>
    <t>Оценка рентабельности системы складирования и оптимизации внутрипроизводственных потоковых процессов</t>
  </si>
  <si>
    <t>Оптимизация процессовтранспортировки и проведение оценки стоимости затрат на хранение товарных запасов</t>
  </si>
  <si>
    <t>Оптимизация ресурсов организации (подразделений), связанных с материальными и нематериальными потоками</t>
  </si>
  <si>
    <t>Оценка инвестиционных проектов в логистической системе</t>
  </si>
  <si>
    <t>МДК. 03.02</t>
  </si>
  <si>
    <t>Оценка эффективности работы логистических систем и контроль логистических операций</t>
  </si>
  <si>
    <t>Основы контроля и оценки эффективности функционирования логистических систем и операций</t>
  </si>
  <si>
    <t>Основы бухгалтерского учета</t>
  </si>
  <si>
    <t>38.02.03 Операционная деятельность в логистике</t>
  </si>
  <si>
    <t>№ 21-ОД от 06.04.2020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</si>
</sst>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vertical="top" wrapText="1"/>
    </xf>
    <xf numFmtId="1" fontId="16" fillId="0" borderId="17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49" fontId="12" fillId="0" borderId="15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textRotation="90" wrapText="1"/>
    </xf>
    <xf numFmtId="2" fontId="9" fillId="0" borderId="14" xfId="0" applyNumberFormat="1" applyFont="1" applyFill="1" applyBorder="1" applyAlignment="1">
      <alignment horizontal="center" vertical="center" textRotation="90" wrapText="1"/>
    </xf>
    <xf numFmtId="2" fontId="9" fillId="0" borderId="15" xfId="0" applyNumberFormat="1" applyFont="1" applyFill="1" applyBorder="1" applyAlignment="1">
      <alignment horizontal="center" vertical="center" textRotation="90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textRotation="90" wrapText="1"/>
    </xf>
    <xf numFmtId="2" fontId="14" fillId="0" borderId="22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23" xfId="0" applyFont="1" applyFill="1" applyBorder="1" applyAlignment="1">
      <alignment horizontal="left" vertical="center" indent="1"/>
    </xf>
    <xf numFmtId="2" fontId="14" fillId="0" borderId="24" xfId="0" applyNumberFormat="1" applyFont="1" applyFill="1" applyBorder="1" applyAlignment="1">
      <alignment horizontal="left" vertical="center" wrapText="1" indent="1"/>
    </xf>
    <xf numFmtId="0" fontId="1" fillId="0" borderId="25" xfId="0" applyFont="1" applyFill="1" applyBorder="1" applyAlignment="1">
      <alignment horizontal="left" vertical="center" indent="1"/>
    </xf>
    <xf numFmtId="0" fontId="1" fillId="0" borderId="26" xfId="0" applyFont="1" applyFill="1" applyBorder="1" applyAlignment="1">
      <alignment horizontal="left" vertical="center" indent="1"/>
    </xf>
    <xf numFmtId="2" fontId="14" fillId="0" borderId="27" xfId="0" applyNumberFormat="1" applyFont="1" applyFill="1" applyBorder="1" applyAlignment="1">
      <alignment horizontal="center" vertical="center" textRotation="90" wrapText="1"/>
    </xf>
    <xf numFmtId="2" fontId="14" fillId="0" borderId="12" xfId="0" applyNumberFormat="1" applyFont="1" applyFill="1" applyBorder="1" applyAlignment="1">
      <alignment horizontal="center" vertical="center" textRotation="90" wrapText="1"/>
    </xf>
    <xf numFmtId="2" fontId="14" fillId="0" borderId="28" xfId="0" applyNumberFormat="1" applyFont="1" applyFill="1" applyBorder="1" applyAlignment="1">
      <alignment horizontal="center" vertical="center" textRotation="90" wrapText="1"/>
    </xf>
    <xf numFmtId="2" fontId="14" fillId="0" borderId="16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4" fillId="0" borderId="29" xfId="0" applyNumberFormat="1" applyFont="1" applyFill="1" applyBorder="1" applyAlignment="1">
      <alignment horizontal="left" vertical="center" wrapText="1" indent="1"/>
    </xf>
    <xf numFmtId="0" fontId="1" fillId="0" borderId="30" xfId="0" applyFont="1" applyFill="1" applyBorder="1" applyAlignment="1">
      <alignment horizontal="left" vertical="center" indent="1"/>
    </xf>
    <xf numFmtId="0" fontId="1" fillId="0" borderId="31" xfId="0" applyFont="1" applyFill="1" applyBorder="1" applyAlignment="1">
      <alignment horizontal="left" vertical="center" indent="1"/>
    </xf>
    <xf numFmtId="2" fontId="14" fillId="0" borderId="17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textRotation="90" wrapText="1"/>
    </xf>
    <xf numFmtId="2" fontId="7" fillId="0" borderId="20" xfId="0" applyNumberFormat="1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2" fontId="15" fillId="0" borderId="15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/>
    </xf>
    <xf numFmtId="0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wrapText="1"/>
    </xf>
    <xf numFmtId="0" fontId="12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wrapText="1"/>
    </xf>
    <xf numFmtId="0" fontId="16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PageLayoutView="0" workbookViewId="0" topLeftCell="A76">
      <selection activeCell="A105" sqref="A105:E105"/>
    </sheetView>
  </sheetViews>
  <sheetFormatPr defaultColWidth="9.140625" defaultRowHeight="15"/>
  <cols>
    <col min="1" max="1" width="14.140625" style="126" customWidth="1"/>
    <col min="2" max="2" width="43.140625" style="126" customWidth="1"/>
    <col min="3" max="3" width="8.8515625" style="126" customWidth="1"/>
    <col min="4" max="4" width="11.00390625" style="126" customWidth="1"/>
    <col min="5" max="15" width="8.8515625" style="126" customWidth="1"/>
    <col min="16" max="17" width="0" style="126" hidden="1" customWidth="1"/>
    <col min="18" max="16384" width="8.8515625" style="126" customWidth="1"/>
  </cols>
  <sheetData>
    <row r="1" spans="1:17" ht="40.5" customHeight="1">
      <c r="A1" s="72"/>
      <c r="B1" s="73"/>
      <c r="C1" s="74"/>
      <c r="D1" s="75"/>
      <c r="E1" s="75"/>
      <c r="F1" s="75"/>
      <c r="G1" s="75"/>
      <c r="H1" s="75"/>
      <c r="I1" s="75"/>
      <c r="J1" s="75"/>
      <c r="K1" s="75"/>
      <c r="L1" s="70" t="s">
        <v>12</v>
      </c>
      <c r="M1" s="71"/>
      <c r="N1" s="71"/>
      <c r="O1" s="71"/>
      <c r="P1" s="71"/>
      <c r="Q1" s="71"/>
    </row>
    <row r="2" spans="1:17" ht="15">
      <c r="A2" s="72"/>
      <c r="B2" s="72"/>
      <c r="C2" s="74"/>
      <c r="D2" s="74"/>
      <c r="E2" s="74"/>
      <c r="F2" s="74"/>
      <c r="G2" s="74"/>
      <c r="H2" s="74"/>
      <c r="I2" s="74"/>
      <c r="J2" s="74"/>
      <c r="K2" s="74"/>
      <c r="L2" s="70" t="s">
        <v>13</v>
      </c>
      <c r="M2" s="127"/>
      <c r="N2" s="127"/>
      <c r="O2" s="127"/>
      <c r="P2" s="69"/>
      <c r="Q2" s="69"/>
    </row>
    <row r="3" spans="1:17" ht="15">
      <c r="A3" s="72"/>
      <c r="B3" s="73"/>
      <c r="C3" s="74"/>
      <c r="D3" s="74"/>
      <c r="E3" s="74"/>
      <c r="F3" s="74"/>
      <c r="G3" s="74"/>
      <c r="H3" s="74"/>
      <c r="I3" s="74"/>
      <c r="J3" s="74"/>
      <c r="K3" s="74"/>
      <c r="L3" s="70" t="s">
        <v>14</v>
      </c>
      <c r="M3" s="127"/>
      <c r="N3" s="127"/>
      <c r="O3" s="127"/>
      <c r="P3" s="69"/>
      <c r="Q3" s="69"/>
    </row>
    <row r="4" spans="1:17" ht="15">
      <c r="A4" s="72"/>
      <c r="B4" s="73"/>
      <c r="C4" s="76"/>
      <c r="D4" s="76"/>
      <c r="E4" s="76"/>
      <c r="F4" s="76"/>
      <c r="G4" s="76"/>
      <c r="H4" s="76"/>
      <c r="I4" s="76"/>
      <c r="J4" s="76"/>
      <c r="K4" s="76"/>
      <c r="L4" s="70" t="s">
        <v>219</v>
      </c>
      <c r="M4" s="127"/>
      <c r="N4" s="127"/>
      <c r="O4" s="127"/>
      <c r="P4" s="69"/>
      <c r="Q4" s="69"/>
    </row>
    <row r="5" spans="1:17" ht="15">
      <c r="A5" s="68"/>
      <c r="B5" s="1"/>
      <c r="C5" s="74"/>
      <c r="D5" s="74"/>
      <c r="E5" s="74"/>
      <c r="F5" s="74"/>
      <c r="G5" s="74"/>
      <c r="H5" s="74"/>
      <c r="I5" s="74"/>
      <c r="J5" s="74"/>
      <c r="K5" s="74"/>
      <c r="L5" s="2"/>
      <c r="M5" s="2"/>
      <c r="N5" s="3"/>
      <c r="O5" s="2"/>
      <c r="P5" s="3"/>
      <c r="Q5" s="3"/>
    </row>
    <row r="6" spans="1:17" ht="15">
      <c r="A6" s="68"/>
      <c r="B6" s="74" t="s">
        <v>15</v>
      </c>
      <c r="C6" s="128"/>
      <c r="D6" s="128"/>
      <c r="E6" s="128"/>
      <c r="F6" s="128"/>
      <c r="G6" s="128"/>
      <c r="H6" s="128"/>
      <c r="I6" s="128"/>
      <c r="J6" s="70" t="s">
        <v>201</v>
      </c>
      <c r="K6" s="127"/>
      <c r="L6" s="127"/>
      <c r="M6" s="127"/>
      <c r="N6" s="127"/>
      <c r="O6" s="127"/>
      <c r="P6" s="69"/>
      <c r="Q6" s="3"/>
    </row>
    <row r="7" spans="1:17" ht="15">
      <c r="A7" s="68"/>
      <c r="B7" s="74" t="s">
        <v>16</v>
      </c>
      <c r="C7" s="128"/>
      <c r="D7" s="128"/>
      <c r="E7" s="128"/>
      <c r="F7" s="128"/>
      <c r="G7" s="128"/>
      <c r="H7" s="128"/>
      <c r="I7" s="128"/>
      <c r="J7" s="70" t="s">
        <v>17</v>
      </c>
      <c r="K7" s="127"/>
      <c r="L7" s="127"/>
      <c r="M7" s="127"/>
      <c r="N7" s="127"/>
      <c r="O7" s="127"/>
      <c r="P7" s="69"/>
      <c r="Q7" s="3"/>
    </row>
    <row r="8" spans="1:17" ht="15">
      <c r="A8" s="68"/>
      <c r="B8" s="74" t="s">
        <v>18</v>
      </c>
      <c r="C8" s="128"/>
      <c r="D8" s="128"/>
      <c r="E8" s="128"/>
      <c r="F8" s="128"/>
      <c r="G8" s="128"/>
      <c r="H8" s="128"/>
      <c r="I8" s="128"/>
      <c r="J8" s="70" t="s">
        <v>19</v>
      </c>
      <c r="K8" s="127"/>
      <c r="L8" s="127"/>
      <c r="M8" s="127"/>
      <c r="N8" s="127"/>
      <c r="O8" s="127"/>
      <c r="P8" s="69"/>
      <c r="Q8" s="3"/>
    </row>
    <row r="9" spans="1:19" ht="15">
      <c r="A9" s="68"/>
      <c r="B9" s="74" t="s">
        <v>20</v>
      </c>
      <c r="C9" s="128"/>
      <c r="D9" s="128"/>
      <c r="E9" s="128"/>
      <c r="F9" s="128"/>
      <c r="G9" s="128"/>
      <c r="H9" s="128"/>
      <c r="I9" s="128"/>
      <c r="J9" s="70" t="s">
        <v>21</v>
      </c>
      <c r="K9" s="127"/>
      <c r="L9" s="127"/>
      <c r="M9" s="127"/>
      <c r="N9" s="127"/>
      <c r="O9" s="127"/>
      <c r="P9" s="69"/>
      <c r="Q9" s="3"/>
      <c r="R9" s="129"/>
      <c r="S9" s="129"/>
    </row>
    <row r="10" spans="1:19" ht="15">
      <c r="A10" s="68"/>
      <c r="B10" s="74" t="s">
        <v>22</v>
      </c>
      <c r="C10" s="128"/>
      <c r="D10" s="128"/>
      <c r="E10" s="128"/>
      <c r="F10" s="128"/>
      <c r="G10" s="128"/>
      <c r="H10" s="128"/>
      <c r="I10" s="128"/>
      <c r="J10" s="70" t="s">
        <v>23</v>
      </c>
      <c r="K10" s="127"/>
      <c r="L10" s="127"/>
      <c r="M10" s="127"/>
      <c r="N10" s="127"/>
      <c r="O10" s="127"/>
      <c r="P10" s="69"/>
      <c r="Q10" s="3"/>
      <c r="R10" s="129"/>
      <c r="S10" s="129"/>
    </row>
    <row r="11" spans="1:19" ht="15">
      <c r="A11" s="68"/>
      <c r="B11" s="76" t="s">
        <v>218</v>
      </c>
      <c r="C11" s="130"/>
      <c r="D11" s="130"/>
      <c r="E11" s="130"/>
      <c r="F11" s="130"/>
      <c r="G11" s="130"/>
      <c r="H11" s="130"/>
      <c r="I11" s="130"/>
      <c r="J11" s="70" t="s">
        <v>24</v>
      </c>
      <c r="K11" s="127"/>
      <c r="L11" s="127"/>
      <c r="M11" s="127"/>
      <c r="N11" s="127"/>
      <c r="O11" s="127"/>
      <c r="P11" s="69"/>
      <c r="Q11" s="3"/>
      <c r="R11" s="129"/>
      <c r="S11" s="129"/>
    </row>
    <row r="12" spans="1:17" ht="15">
      <c r="A12" s="68"/>
      <c r="B12" s="74" t="s">
        <v>25</v>
      </c>
      <c r="C12" s="128"/>
      <c r="D12" s="128"/>
      <c r="E12" s="128"/>
      <c r="F12" s="128"/>
      <c r="G12" s="128"/>
      <c r="H12" s="128"/>
      <c r="I12" s="128"/>
      <c r="J12" s="2"/>
      <c r="K12" s="2"/>
      <c r="L12" s="2"/>
      <c r="M12" s="2"/>
      <c r="N12" s="3"/>
      <c r="O12" s="2"/>
      <c r="P12" s="3"/>
      <c r="Q12" s="3"/>
    </row>
    <row r="13" spans="1:17" ht="15">
      <c r="A13" s="77" t="s">
        <v>26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ht="14.25">
      <c r="A14" s="78" t="s">
        <v>27</v>
      </c>
      <c r="B14" s="78" t="s">
        <v>28</v>
      </c>
      <c r="C14" s="83" t="s">
        <v>29</v>
      </c>
      <c r="D14" s="85" t="s">
        <v>30</v>
      </c>
      <c r="E14" s="85"/>
      <c r="F14" s="85"/>
      <c r="G14" s="85"/>
      <c r="H14" s="78" t="s">
        <v>31</v>
      </c>
      <c r="I14" s="85"/>
      <c r="J14" s="85"/>
      <c r="K14" s="82" t="s">
        <v>32</v>
      </c>
      <c r="L14" s="131"/>
      <c r="M14" s="88" t="s">
        <v>33</v>
      </c>
      <c r="N14" s="132"/>
      <c r="O14" s="86" t="s">
        <v>34</v>
      </c>
      <c r="P14" s="4"/>
      <c r="Q14" s="67"/>
    </row>
    <row r="15" spans="1:17" ht="14.25">
      <c r="A15" s="85"/>
      <c r="B15" s="85"/>
      <c r="C15" s="84"/>
      <c r="D15" s="78" t="s">
        <v>35</v>
      </c>
      <c r="E15" s="78"/>
      <c r="F15" s="78" t="s">
        <v>36</v>
      </c>
      <c r="G15" s="78"/>
      <c r="H15" s="85"/>
      <c r="I15" s="85"/>
      <c r="J15" s="85"/>
      <c r="K15" s="133"/>
      <c r="L15" s="134"/>
      <c r="M15" s="135"/>
      <c r="N15" s="136"/>
      <c r="O15" s="137"/>
      <c r="P15" s="67"/>
      <c r="Q15" s="67"/>
    </row>
    <row r="16" spans="1:17" ht="14.25">
      <c r="A16" s="66" t="s">
        <v>37</v>
      </c>
      <c r="B16" s="66">
        <v>39</v>
      </c>
      <c r="C16" s="5"/>
      <c r="D16" s="87"/>
      <c r="E16" s="87"/>
      <c r="F16" s="87"/>
      <c r="G16" s="87"/>
      <c r="H16" s="87">
        <v>2</v>
      </c>
      <c r="I16" s="87"/>
      <c r="J16" s="87"/>
      <c r="K16" s="80"/>
      <c r="L16" s="81"/>
      <c r="M16" s="79">
        <v>11</v>
      </c>
      <c r="N16" s="138"/>
      <c r="O16" s="66">
        <v>52</v>
      </c>
      <c r="P16" s="6"/>
      <c r="Q16" s="7"/>
    </row>
    <row r="17" spans="1:17" ht="14.25">
      <c r="A17" s="66" t="s">
        <v>38</v>
      </c>
      <c r="B17" s="66">
        <v>35</v>
      </c>
      <c r="C17" s="5">
        <v>2</v>
      </c>
      <c r="D17" s="87">
        <v>2</v>
      </c>
      <c r="E17" s="87"/>
      <c r="F17" s="87"/>
      <c r="G17" s="87"/>
      <c r="H17" s="87">
        <v>2</v>
      </c>
      <c r="I17" s="87"/>
      <c r="J17" s="87"/>
      <c r="K17" s="80"/>
      <c r="L17" s="81"/>
      <c r="M17" s="79">
        <v>11</v>
      </c>
      <c r="N17" s="138"/>
      <c r="O17" s="66">
        <v>52</v>
      </c>
      <c r="P17" s="6"/>
      <c r="Q17" s="7"/>
    </row>
    <row r="18" spans="1:17" ht="14.25">
      <c r="A18" s="66" t="s">
        <v>39</v>
      </c>
      <c r="B18" s="66">
        <v>24</v>
      </c>
      <c r="C18" s="5">
        <v>3</v>
      </c>
      <c r="D18" s="87">
        <v>3</v>
      </c>
      <c r="E18" s="87"/>
      <c r="F18" s="87">
        <v>4</v>
      </c>
      <c r="G18" s="87"/>
      <c r="H18" s="87">
        <v>1</v>
      </c>
      <c r="I18" s="87"/>
      <c r="J18" s="87"/>
      <c r="K18" s="80">
        <v>6</v>
      </c>
      <c r="L18" s="81"/>
      <c r="M18" s="79">
        <v>2</v>
      </c>
      <c r="N18" s="138"/>
      <c r="O18" s="66">
        <v>43</v>
      </c>
      <c r="P18" s="6"/>
      <c r="Q18" s="7"/>
    </row>
    <row r="19" spans="1:17" ht="14.25">
      <c r="A19" s="66" t="s">
        <v>34</v>
      </c>
      <c r="B19" s="66">
        <f>SUM(B16:B18)</f>
        <v>98</v>
      </c>
      <c r="C19" s="5">
        <f>SUM(C16:C18)</f>
        <v>5</v>
      </c>
      <c r="D19" s="87">
        <f>SUM(D16:E18)</f>
        <v>5</v>
      </c>
      <c r="E19" s="87"/>
      <c r="F19" s="87">
        <f>SUM(F16:G18)</f>
        <v>4</v>
      </c>
      <c r="G19" s="87"/>
      <c r="H19" s="87">
        <f>SUM(H16:J18)</f>
        <v>5</v>
      </c>
      <c r="I19" s="87"/>
      <c r="J19" s="87"/>
      <c r="K19" s="80">
        <v>6</v>
      </c>
      <c r="L19" s="81"/>
      <c r="M19" s="79">
        <v>24</v>
      </c>
      <c r="N19" s="138"/>
      <c r="O19" s="66">
        <v>147</v>
      </c>
      <c r="P19" s="6"/>
      <c r="Q19" s="7"/>
    </row>
    <row r="20" spans="1:17" ht="15">
      <c r="A20" s="77" t="s">
        <v>40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ht="14.25">
      <c r="A21" s="90" t="s">
        <v>41</v>
      </c>
      <c r="B21" s="93" t="s">
        <v>42</v>
      </c>
      <c r="C21" s="96" t="s">
        <v>43</v>
      </c>
      <c r="D21" s="99" t="s">
        <v>44</v>
      </c>
      <c r="E21" s="139"/>
      <c r="F21" s="139"/>
      <c r="G21" s="139"/>
      <c r="H21" s="139"/>
      <c r="I21" s="140"/>
      <c r="J21" s="100" t="s">
        <v>45</v>
      </c>
      <c r="K21" s="141"/>
      <c r="L21" s="141"/>
      <c r="M21" s="141"/>
      <c r="N21" s="141"/>
      <c r="O21" s="142"/>
      <c r="P21" s="8"/>
      <c r="Q21" s="9"/>
    </row>
    <row r="22" spans="1:17" ht="14.25">
      <c r="A22" s="91"/>
      <c r="B22" s="94"/>
      <c r="C22" s="97"/>
      <c r="D22" s="101" t="s">
        <v>46</v>
      </c>
      <c r="E22" s="101" t="s">
        <v>47</v>
      </c>
      <c r="F22" s="124" t="s">
        <v>48</v>
      </c>
      <c r="G22" s="124"/>
      <c r="H22" s="124"/>
      <c r="I22" s="78"/>
      <c r="J22" s="89" t="s">
        <v>37</v>
      </c>
      <c r="K22" s="89"/>
      <c r="L22" s="89" t="s">
        <v>38</v>
      </c>
      <c r="M22" s="89"/>
      <c r="N22" s="89" t="s">
        <v>49</v>
      </c>
      <c r="O22" s="89"/>
      <c r="P22" s="89"/>
      <c r="Q22" s="89"/>
    </row>
    <row r="23" spans="1:17" ht="14.25">
      <c r="A23" s="91"/>
      <c r="B23" s="94"/>
      <c r="C23" s="97"/>
      <c r="D23" s="101"/>
      <c r="E23" s="101"/>
      <c r="F23" s="101" t="s">
        <v>50</v>
      </c>
      <c r="G23" s="125" t="s">
        <v>51</v>
      </c>
      <c r="H23" s="125"/>
      <c r="I23" s="78"/>
      <c r="J23" s="10" t="s">
        <v>52</v>
      </c>
      <c r="K23" s="10" t="s">
        <v>53</v>
      </c>
      <c r="L23" s="10" t="s">
        <v>54</v>
      </c>
      <c r="M23" s="10" t="s">
        <v>55</v>
      </c>
      <c r="N23" s="11" t="s">
        <v>56</v>
      </c>
      <c r="O23" s="10" t="s">
        <v>57</v>
      </c>
      <c r="P23" s="11"/>
      <c r="Q23" s="11"/>
    </row>
    <row r="24" spans="1:17" ht="14.25">
      <c r="A24" s="91"/>
      <c r="B24" s="94"/>
      <c r="C24" s="97"/>
      <c r="D24" s="101"/>
      <c r="E24" s="101"/>
      <c r="F24" s="101"/>
      <c r="G24" s="120" t="s">
        <v>58</v>
      </c>
      <c r="H24" s="120" t="s">
        <v>59</v>
      </c>
      <c r="I24" s="121" t="s">
        <v>60</v>
      </c>
      <c r="J24" s="12"/>
      <c r="K24" s="12"/>
      <c r="L24" s="12"/>
      <c r="M24" s="12"/>
      <c r="N24" s="13"/>
      <c r="O24" s="12"/>
      <c r="P24" s="13"/>
      <c r="Q24" s="13"/>
    </row>
    <row r="25" spans="1:17" ht="14.25">
      <c r="A25" s="91"/>
      <c r="B25" s="94"/>
      <c r="C25" s="97"/>
      <c r="D25" s="101"/>
      <c r="E25" s="101"/>
      <c r="F25" s="101"/>
      <c r="G25" s="120"/>
      <c r="H25" s="120"/>
      <c r="I25" s="122"/>
      <c r="J25" s="14">
        <v>17</v>
      </c>
      <c r="K25" s="14">
        <v>22</v>
      </c>
      <c r="L25" s="14">
        <v>16</v>
      </c>
      <c r="M25" s="14">
        <v>23</v>
      </c>
      <c r="N25" s="15">
        <v>17</v>
      </c>
      <c r="O25" s="14">
        <v>13</v>
      </c>
      <c r="P25" s="15"/>
      <c r="Q25" s="15"/>
    </row>
    <row r="26" spans="1:17" ht="14.25">
      <c r="A26" s="92"/>
      <c r="B26" s="95"/>
      <c r="C26" s="98"/>
      <c r="D26" s="101"/>
      <c r="E26" s="101"/>
      <c r="F26" s="101"/>
      <c r="G26" s="120"/>
      <c r="H26" s="120"/>
      <c r="I26" s="122"/>
      <c r="J26" s="16" t="s">
        <v>61</v>
      </c>
      <c r="K26" s="16" t="s">
        <v>61</v>
      </c>
      <c r="L26" s="16" t="s">
        <v>61</v>
      </c>
      <c r="M26" s="16" t="s">
        <v>61</v>
      </c>
      <c r="N26" s="17" t="s">
        <v>61</v>
      </c>
      <c r="O26" s="16" t="s">
        <v>62</v>
      </c>
      <c r="P26" s="17"/>
      <c r="Q26" s="17"/>
    </row>
    <row r="27" spans="1:17" ht="14.25">
      <c r="A27" s="18">
        <v>1</v>
      </c>
      <c r="B27" s="18">
        <v>2</v>
      </c>
      <c r="C27" s="19">
        <v>3</v>
      </c>
      <c r="D27" s="18">
        <v>4</v>
      </c>
      <c r="E27" s="18">
        <v>5</v>
      </c>
      <c r="F27" s="18">
        <v>6</v>
      </c>
      <c r="G27" s="18">
        <v>7</v>
      </c>
      <c r="H27" s="18">
        <v>8</v>
      </c>
      <c r="I27" s="18">
        <v>9</v>
      </c>
      <c r="J27" s="20">
        <v>10</v>
      </c>
      <c r="K27" s="20">
        <v>11</v>
      </c>
      <c r="L27" s="20">
        <v>12</v>
      </c>
      <c r="M27" s="20">
        <v>13</v>
      </c>
      <c r="N27" s="21">
        <v>14</v>
      </c>
      <c r="O27" s="20">
        <v>15</v>
      </c>
      <c r="P27" s="21"/>
      <c r="Q27" s="21"/>
    </row>
    <row r="28" spans="1:17" ht="14.25">
      <c r="A28" s="143" t="s">
        <v>63</v>
      </c>
      <c r="B28" s="144" t="s">
        <v>64</v>
      </c>
      <c r="C28" s="22" t="s">
        <v>65</v>
      </c>
      <c r="D28" s="23">
        <f>E28+F28</f>
        <v>2105</v>
      </c>
      <c r="E28" s="23">
        <f>E29+E40+E45</f>
        <v>701</v>
      </c>
      <c r="F28" s="23">
        <f>F29+F40+F45</f>
        <v>1404</v>
      </c>
      <c r="G28" s="23"/>
      <c r="H28" s="23"/>
      <c r="I28" s="23">
        <f>I29+I40</f>
        <v>0</v>
      </c>
      <c r="J28" s="23">
        <f>J29+J40+J45</f>
        <v>612</v>
      </c>
      <c r="K28" s="23">
        <f>K29+K40+K45</f>
        <v>792</v>
      </c>
      <c r="L28" s="24"/>
      <c r="M28" s="24"/>
      <c r="N28" s="25"/>
      <c r="O28" s="24"/>
      <c r="P28" s="25"/>
      <c r="Q28" s="25"/>
    </row>
    <row r="29" spans="1:17" ht="39" customHeight="1">
      <c r="A29" s="143" t="s">
        <v>66</v>
      </c>
      <c r="B29" s="145" t="s">
        <v>67</v>
      </c>
      <c r="C29" s="22" t="s">
        <v>68</v>
      </c>
      <c r="D29" s="23">
        <f aca="true" t="shared" si="0" ref="D29:D79">E29+F29</f>
        <v>1313</v>
      </c>
      <c r="E29" s="23">
        <v>439</v>
      </c>
      <c r="F29" s="23">
        <f aca="true" t="shared" si="1" ref="F29:K29">SUM(F30:F39)</f>
        <v>874</v>
      </c>
      <c r="G29" s="23"/>
      <c r="H29" s="23"/>
      <c r="I29" s="23">
        <f t="shared" si="1"/>
        <v>0</v>
      </c>
      <c r="J29" s="23">
        <f t="shared" si="1"/>
        <v>442</v>
      </c>
      <c r="K29" s="23">
        <f t="shared" si="1"/>
        <v>432</v>
      </c>
      <c r="L29" s="24"/>
      <c r="M29" s="24"/>
      <c r="N29" s="25"/>
      <c r="O29" s="24"/>
      <c r="P29" s="25"/>
      <c r="Q29" s="25"/>
    </row>
    <row r="30" spans="1:17" ht="12.75" customHeight="1">
      <c r="A30" s="146" t="s">
        <v>69</v>
      </c>
      <c r="B30" s="147" t="s">
        <v>70</v>
      </c>
      <c r="C30" s="26" t="s">
        <v>71</v>
      </c>
      <c r="D30" s="27">
        <f t="shared" si="0"/>
        <v>117</v>
      </c>
      <c r="E30" s="27">
        <f aca="true" t="shared" si="2" ref="E30:E46">F30*0.5</f>
        <v>39</v>
      </c>
      <c r="F30" s="27">
        <f aca="true" t="shared" si="3" ref="F30:F39">J30+K30+L30+M30+N30+O30+P30+Q30</f>
        <v>78</v>
      </c>
      <c r="G30" s="27"/>
      <c r="H30" s="32"/>
      <c r="I30" s="50"/>
      <c r="J30" s="28">
        <v>34</v>
      </c>
      <c r="K30" s="28">
        <v>44</v>
      </c>
      <c r="L30" s="28"/>
      <c r="M30" s="28"/>
      <c r="N30" s="29"/>
      <c r="O30" s="28"/>
      <c r="P30" s="29"/>
      <c r="Q30" s="29"/>
    </row>
    <row r="31" spans="1:17" ht="12.75" customHeight="1">
      <c r="A31" s="146" t="s">
        <v>72</v>
      </c>
      <c r="B31" s="147" t="s">
        <v>73</v>
      </c>
      <c r="C31" s="26" t="s">
        <v>74</v>
      </c>
      <c r="D31" s="27">
        <f>E31+F31</f>
        <v>175.5</v>
      </c>
      <c r="E31" s="27">
        <f>F31*0.5</f>
        <v>58.5</v>
      </c>
      <c r="F31" s="27">
        <f>J31+K31+L31+M31+N31+O31+P31+Q31</f>
        <v>117</v>
      </c>
      <c r="G31" s="27"/>
      <c r="H31" s="32"/>
      <c r="I31" s="50"/>
      <c r="J31" s="28">
        <v>51</v>
      </c>
      <c r="K31" s="28">
        <v>66</v>
      </c>
      <c r="L31" s="28"/>
      <c r="M31" s="28"/>
      <c r="N31" s="29"/>
      <c r="O31" s="28"/>
      <c r="P31" s="29"/>
      <c r="Q31" s="29"/>
    </row>
    <row r="32" spans="1:17" ht="12.75" customHeight="1">
      <c r="A32" s="146" t="s">
        <v>75</v>
      </c>
      <c r="B32" s="147" t="s">
        <v>9</v>
      </c>
      <c r="C32" s="26" t="s">
        <v>74</v>
      </c>
      <c r="D32" s="27">
        <f t="shared" si="0"/>
        <v>175.5</v>
      </c>
      <c r="E32" s="27">
        <f t="shared" si="2"/>
        <v>58.5</v>
      </c>
      <c r="F32" s="27">
        <f t="shared" si="3"/>
        <v>117</v>
      </c>
      <c r="G32" s="27"/>
      <c r="H32" s="32"/>
      <c r="I32" s="50"/>
      <c r="J32" s="28">
        <v>51</v>
      </c>
      <c r="K32" s="28">
        <v>66</v>
      </c>
      <c r="L32" s="28"/>
      <c r="M32" s="28"/>
      <c r="N32" s="29"/>
      <c r="O32" s="28"/>
      <c r="P32" s="29"/>
      <c r="Q32" s="29"/>
    </row>
    <row r="33" spans="1:17" ht="12.75" customHeight="1">
      <c r="A33" s="146" t="s">
        <v>76</v>
      </c>
      <c r="B33" s="147" t="s">
        <v>8</v>
      </c>
      <c r="C33" s="26" t="s">
        <v>74</v>
      </c>
      <c r="D33" s="27">
        <f t="shared" si="0"/>
        <v>175.5</v>
      </c>
      <c r="E33" s="27">
        <f t="shared" si="2"/>
        <v>58.5</v>
      </c>
      <c r="F33" s="27">
        <f t="shared" si="3"/>
        <v>117</v>
      </c>
      <c r="G33" s="27"/>
      <c r="H33" s="32"/>
      <c r="I33" s="50"/>
      <c r="J33" s="28">
        <v>51</v>
      </c>
      <c r="K33" s="28">
        <v>66</v>
      </c>
      <c r="L33" s="28"/>
      <c r="M33" s="28"/>
      <c r="N33" s="29"/>
      <c r="O33" s="28"/>
      <c r="P33" s="29"/>
      <c r="Q33" s="29"/>
    </row>
    <row r="34" spans="1:17" ht="12.75" customHeight="1">
      <c r="A34" s="146" t="s">
        <v>77</v>
      </c>
      <c r="B34" s="148" t="s">
        <v>78</v>
      </c>
      <c r="C34" s="26" t="s">
        <v>74</v>
      </c>
      <c r="D34" s="27">
        <f>E34+F34</f>
        <v>105</v>
      </c>
      <c r="E34" s="27">
        <f>F34*0.5</f>
        <v>35</v>
      </c>
      <c r="F34" s="27">
        <f>J34+K34+L34+M34+N34+O34+P34+Q34</f>
        <v>70</v>
      </c>
      <c r="G34" s="27"/>
      <c r="H34" s="32"/>
      <c r="I34" s="50"/>
      <c r="J34" s="28">
        <v>34</v>
      </c>
      <c r="K34" s="28">
        <v>36</v>
      </c>
      <c r="L34" s="28"/>
      <c r="M34" s="28"/>
      <c r="N34" s="29"/>
      <c r="O34" s="28"/>
      <c r="P34" s="29"/>
      <c r="Q34" s="29"/>
    </row>
    <row r="35" spans="1:17" ht="12.75" customHeight="1">
      <c r="A35" s="146" t="s">
        <v>79</v>
      </c>
      <c r="B35" s="147" t="s">
        <v>80</v>
      </c>
      <c r="C35" s="26" t="s">
        <v>74</v>
      </c>
      <c r="D35" s="27">
        <f t="shared" si="0"/>
        <v>117</v>
      </c>
      <c r="E35" s="27">
        <f t="shared" si="2"/>
        <v>39</v>
      </c>
      <c r="F35" s="27">
        <f t="shared" si="3"/>
        <v>78</v>
      </c>
      <c r="G35" s="27"/>
      <c r="H35" s="32"/>
      <c r="I35" s="50"/>
      <c r="J35" s="28">
        <v>34</v>
      </c>
      <c r="K35" s="28">
        <v>44</v>
      </c>
      <c r="L35" s="28"/>
      <c r="M35" s="28"/>
      <c r="N35" s="29"/>
      <c r="O35" s="28"/>
      <c r="P35" s="29"/>
      <c r="Q35" s="29"/>
    </row>
    <row r="36" spans="1:17" ht="12.75" customHeight="1">
      <c r="A36" s="146" t="s">
        <v>81</v>
      </c>
      <c r="B36" s="147" t="s">
        <v>82</v>
      </c>
      <c r="C36" s="149" t="s">
        <v>83</v>
      </c>
      <c r="D36" s="27">
        <f t="shared" si="0"/>
        <v>51</v>
      </c>
      <c r="E36" s="27">
        <f t="shared" si="2"/>
        <v>17</v>
      </c>
      <c r="F36" s="27">
        <f t="shared" si="3"/>
        <v>34</v>
      </c>
      <c r="G36" s="27"/>
      <c r="H36" s="32"/>
      <c r="I36" s="50"/>
      <c r="J36" s="28">
        <v>34</v>
      </c>
      <c r="K36" s="28"/>
      <c r="L36" s="28"/>
      <c r="M36" s="28"/>
      <c r="N36" s="29"/>
      <c r="O36" s="28"/>
      <c r="P36" s="29"/>
      <c r="Q36" s="29"/>
    </row>
    <row r="37" spans="1:17" ht="12.75" customHeight="1">
      <c r="A37" s="146" t="s">
        <v>84</v>
      </c>
      <c r="B37" s="147" t="s">
        <v>85</v>
      </c>
      <c r="C37" s="149" t="s">
        <v>74</v>
      </c>
      <c r="D37" s="27">
        <f t="shared" si="0"/>
        <v>168</v>
      </c>
      <c r="E37" s="27">
        <f t="shared" si="2"/>
        <v>56</v>
      </c>
      <c r="F37" s="27">
        <f t="shared" si="3"/>
        <v>112</v>
      </c>
      <c r="G37" s="27"/>
      <c r="H37" s="32"/>
      <c r="I37" s="50"/>
      <c r="J37" s="28">
        <v>68</v>
      </c>
      <c r="K37" s="28">
        <v>44</v>
      </c>
      <c r="L37" s="28"/>
      <c r="M37" s="28"/>
      <c r="N37" s="29"/>
      <c r="O37" s="28"/>
      <c r="P37" s="29"/>
      <c r="Q37" s="29"/>
    </row>
    <row r="38" spans="1:17" ht="12.75" customHeight="1">
      <c r="A38" s="146" t="s">
        <v>86</v>
      </c>
      <c r="B38" s="147" t="s">
        <v>10</v>
      </c>
      <c r="C38" s="149" t="s">
        <v>87</v>
      </c>
      <c r="D38" s="27">
        <f t="shared" si="0"/>
        <v>175.5</v>
      </c>
      <c r="E38" s="27">
        <f t="shared" si="2"/>
        <v>58.5</v>
      </c>
      <c r="F38" s="27">
        <f t="shared" si="3"/>
        <v>117</v>
      </c>
      <c r="G38" s="27"/>
      <c r="H38" s="32"/>
      <c r="I38" s="50"/>
      <c r="J38" s="28">
        <v>51</v>
      </c>
      <c r="K38" s="28">
        <v>66</v>
      </c>
      <c r="L38" s="28"/>
      <c r="M38" s="28"/>
      <c r="N38" s="29"/>
      <c r="O38" s="28"/>
      <c r="P38" s="29"/>
      <c r="Q38" s="29"/>
    </row>
    <row r="39" spans="1:17" ht="12.75" customHeight="1">
      <c r="A39" s="146" t="s">
        <v>88</v>
      </c>
      <c r="B39" s="148" t="s">
        <v>89</v>
      </c>
      <c r="C39" s="149" t="s">
        <v>83</v>
      </c>
      <c r="D39" s="27">
        <f t="shared" si="0"/>
        <v>51</v>
      </c>
      <c r="E39" s="27">
        <f t="shared" si="2"/>
        <v>17</v>
      </c>
      <c r="F39" s="27">
        <f t="shared" si="3"/>
        <v>34</v>
      </c>
      <c r="G39" s="27"/>
      <c r="H39" s="32"/>
      <c r="I39" s="50"/>
      <c r="J39" s="28">
        <v>34</v>
      </c>
      <c r="K39" s="28"/>
      <c r="L39" s="28"/>
      <c r="M39" s="28"/>
      <c r="N39" s="29"/>
      <c r="O39" s="28"/>
      <c r="P39" s="29"/>
      <c r="Q39" s="29"/>
    </row>
    <row r="40" spans="1:17" ht="35.25" customHeight="1">
      <c r="A40" s="143" t="s">
        <v>90</v>
      </c>
      <c r="B40" s="145" t="s">
        <v>91</v>
      </c>
      <c r="C40" s="22" t="s">
        <v>92</v>
      </c>
      <c r="D40" s="23">
        <f t="shared" si="0"/>
        <v>741</v>
      </c>
      <c r="E40" s="23">
        <f aca="true" t="shared" si="4" ref="E40:K40">SUM(E41:E44)</f>
        <v>245</v>
      </c>
      <c r="F40" s="23">
        <f t="shared" si="4"/>
        <v>496</v>
      </c>
      <c r="G40" s="23"/>
      <c r="H40" s="23"/>
      <c r="I40" s="23">
        <f t="shared" si="4"/>
        <v>0</v>
      </c>
      <c r="J40" s="23">
        <f t="shared" si="4"/>
        <v>136</v>
      </c>
      <c r="K40" s="23">
        <f t="shared" si="4"/>
        <v>360</v>
      </c>
      <c r="L40" s="24"/>
      <c r="M40" s="24"/>
      <c r="N40" s="25"/>
      <c r="O40" s="24"/>
      <c r="P40" s="25"/>
      <c r="Q40" s="25"/>
    </row>
    <row r="41" spans="1:17" ht="12.75" customHeight="1">
      <c r="A41" s="27" t="s">
        <v>93</v>
      </c>
      <c r="B41" s="147" t="s">
        <v>94</v>
      </c>
      <c r="C41" s="26" t="s">
        <v>71</v>
      </c>
      <c r="D41" s="27">
        <f t="shared" si="0"/>
        <v>345</v>
      </c>
      <c r="E41" s="27">
        <f t="shared" si="2"/>
        <v>115</v>
      </c>
      <c r="F41" s="27">
        <f aca="true" t="shared" si="5" ref="F41:F46">J41+K41+L41+M41+N41+O41+P41+Q41</f>
        <v>230</v>
      </c>
      <c r="G41" s="27"/>
      <c r="H41" s="32"/>
      <c r="I41" s="50"/>
      <c r="J41" s="28">
        <v>68</v>
      </c>
      <c r="K41" s="28">
        <v>162</v>
      </c>
      <c r="L41" s="28"/>
      <c r="M41" s="28"/>
      <c r="N41" s="29"/>
      <c r="O41" s="28"/>
      <c r="P41" s="29"/>
      <c r="Q41" s="29"/>
    </row>
    <row r="42" spans="1:17" ht="12.75" customHeight="1">
      <c r="A42" s="27" t="s">
        <v>95</v>
      </c>
      <c r="B42" s="147" t="s">
        <v>96</v>
      </c>
      <c r="C42" s="26" t="s">
        <v>74</v>
      </c>
      <c r="D42" s="27">
        <f t="shared" si="0"/>
        <v>150</v>
      </c>
      <c r="E42" s="27">
        <f t="shared" si="2"/>
        <v>50</v>
      </c>
      <c r="F42" s="27">
        <f t="shared" si="5"/>
        <v>100</v>
      </c>
      <c r="G42" s="27"/>
      <c r="H42" s="32"/>
      <c r="I42" s="50"/>
      <c r="J42" s="28">
        <v>34</v>
      </c>
      <c r="K42" s="28">
        <v>66</v>
      </c>
      <c r="L42" s="28"/>
      <c r="M42" s="28"/>
      <c r="N42" s="29"/>
      <c r="O42" s="28"/>
      <c r="P42" s="29"/>
      <c r="Q42" s="29"/>
    </row>
    <row r="43" spans="1:17" ht="12.75" customHeight="1">
      <c r="A43" s="27" t="s">
        <v>97</v>
      </c>
      <c r="B43" s="147" t="s">
        <v>98</v>
      </c>
      <c r="C43" s="26" t="s">
        <v>71</v>
      </c>
      <c r="D43" s="27">
        <f t="shared" si="0"/>
        <v>114</v>
      </c>
      <c r="E43" s="27">
        <v>36</v>
      </c>
      <c r="F43" s="27">
        <f t="shared" si="5"/>
        <v>78</v>
      </c>
      <c r="G43" s="27"/>
      <c r="H43" s="32"/>
      <c r="I43" s="50"/>
      <c r="J43" s="28">
        <v>34</v>
      </c>
      <c r="K43" s="28">
        <v>44</v>
      </c>
      <c r="L43" s="28"/>
      <c r="M43" s="28"/>
      <c r="N43" s="29"/>
      <c r="O43" s="28"/>
      <c r="P43" s="29"/>
      <c r="Q43" s="29"/>
    </row>
    <row r="44" spans="1:17" ht="12.75" customHeight="1">
      <c r="A44" s="27" t="s">
        <v>99</v>
      </c>
      <c r="B44" s="147" t="s">
        <v>100</v>
      </c>
      <c r="C44" s="26" t="s">
        <v>74</v>
      </c>
      <c r="D44" s="27">
        <f t="shared" si="0"/>
        <v>132</v>
      </c>
      <c r="E44" s="27">
        <f t="shared" si="2"/>
        <v>44</v>
      </c>
      <c r="F44" s="27">
        <f t="shared" si="5"/>
        <v>88</v>
      </c>
      <c r="G44" s="27"/>
      <c r="H44" s="32"/>
      <c r="I44" s="50"/>
      <c r="J44" s="28"/>
      <c r="K44" s="28">
        <v>88</v>
      </c>
      <c r="L44" s="28"/>
      <c r="M44" s="28"/>
      <c r="N44" s="29"/>
      <c r="O44" s="28"/>
      <c r="P44" s="29"/>
      <c r="Q44" s="29"/>
    </row>
    <row r="45" spans="1:17" ht="12.75" customHeight="1">
      <c r="A45" s="23" t="s">
        <v>101</v>
      </c>
      <c r="B45" s="150" t="s">
        <v>102</v>
      </c>
      <c r="C45" s="22" t="s">
        <v>103</v>
      </c>
      <c r="D45" s="23">
        <f t="shared" si="0"/>
        <v>51</v>
      </c>
      <c r="E45" s="23">
        <f t="shared" si="2"/>
        <v>17</v>
      </c>
      <c r="F45" s="23">
        <f t="shared" si="5"/>
        <v>34</v>
      </c>
      <c r="G45" s="23"/>
      <c r="H45" s="151"/>
      <c r="I45" s="23"/>
      <c r="J45" s="24">
        <f>J46</f>
        <v>34</v>
      </c>
      <c r="K45" s="24">
        <f>K46</f>
        <v>0</v>
      </c>
      <c r="L45" s="28"/>
      <c r="M45" s="28"/>
      <c r="N45" s="29"/>
      <c r="O45" s="28"/>
      <c r="P45" s="29"/>
      <c r="Q45" s="29"/>
    </row>
    <row r="46" spans="1:17" ht="12.75" customHeight="1">
      <c r="A46" s="27" t="s">
        <v>104</v>
      </c>
      <c r="B46" s="147" t="s">
        <v>105</v>
      </c>
      <c r="C46" s="149" t="s">
        <v>106</v>
      </c>
      <c r="D46" s="27">
        <f t="shared" si="0"/>
        <v>51</v>
      </c>
      <c r="E46" s="27">
        <f t="shared" si="2"/>
        <v>17</v>
      </c>
      <c r="F46" s="27">
        <f t="shared" si="5"/>
        <v>34</v>
      </c>
      <c r="G46" s="27"/>
      <c r="H46" s="32"/>
      <c r="I46" s="50"/>
      <c r="J46" s="28">
        <v>34</v>
      </c>
      <c r="K46" s="28"/>
      <c r="L46" s="28"/>
      <c r="M46" s="28"/>
      <c r="N46" s="29"/>
      <c r="O46" s="28"/>
      <c r="P46" s="29"/>
      <c r="Q46" s="29"/>
    </row>
    <row r="47" spans="1:17" ht="32.25" customHeight="1">
      <c r="A47" s="152" t="s">
        <v>0</v>
      </c>
      <c r="B47" s="153" t="s">
        <v>107</v>
      </c>
      <c r="C47" s="22" t="s">
        <v>108</v>
      </c>
      <c r="D47" s="23">
        <f>SUM(D48:D53)</f>
        <v>649</v>
      </c>
      <c r="E47" s="23">
        <f>SUM(E48:E53)</f>
        <v>223</v>
      </c>
      <c r="F47" s="23">
        <f>SUM(F48:F53)</f>
        <v>426</v>
      </c>
      <c r="G47" s="23">
        <v>168</v>
      </c>
      <c r="H47" s="23">
        <v>258</v>
      </c>
      <c r="I47" s="151"/>
      <c r="J47" s="154"/>
      <c r="K47" s="154"/>
      <c r="L47" s="23">
        <f>SUM(L48:L53)</f>
        <v>112</v>
      </c>
      <c r="M47" s="23">
        <f>SUM(M48:M53)</f>
        <v>176</v>
      </c>
      <c r="N47" s="23">
        <f>SUM(N48:N53)</f>
        <v>98</v>
      </c>
      <c r="O47" s="23">
        <f>SUM(O48:O53)</f>
        <v>40</v>
      </c>
      <c r="P47" s="23"/>
      <c r="Q47" s="23"/>
    </row>
    <row r="48" spans="1:17" ht="12.75" customHeight="1">
      <c r="A48" s="30" t="s">
        <v>1</v>
      </c>
      <c r="B48" s="31" t="s">
        <v>7</v>
      </c>
      <c r="C48" s="26" t="s">
        <v>109</v>
      </c>
      <c r="D48" s="27">
        <f t="shared" si="0"/>
        <v>72</v>
      </c>
      <c r="E48" s="27">
        <f aca="true" t="shared" si="6" ref="E48:E76">F48*0.5</f>
        <v>24</v>
      </c>
      <c r="F48" s="27">
        <v>48</v>
      </c>
      <c r="G48" s="27">
        <v>40</v>
      </c>
      <c r="H48" s="32">
        <v>8</v>
      </c>
      <c r="I48" s="32"/>
      <c r="J48" s="28"/>
      <c r="K48" s="28"/>
      <c r="L48" s="28"/>
      <c r="M48" s="28">
        <v>48</v>
      </c>
      <c r="N48" s="29"/>
      <c r="O48" s="28"/>
      <c r="P48" s="29"/>
      <c r="Q48" s="29"/>
    </row>
    <row r="49" spans="1:17" ht="12.75" customHeight="1">
      <c r="A49" s="30" t="s">
        <v>2</v>
      </c>
      <c r="B49" s="31" t="s">
        <v>8</v>
      </c>
      <c r="C49" s="26" t="s">
        <v>110</v>
      </c>
      <c r="D49" s="27">
        <f t="shared" si="0"/>
        <v>72</v>
      </c>
      <c r="E49" s="27">
        <f t="shared" si="6"/>
        <v>24</v>
      </c>
      <c r="F49" s="27">
        <v>48</v>
      </c>
      <c r="G49" s="27">
        <v>48</v>
      </c>
      <c r="H49" s="32"/>
      <c r="I49" s="32"/>
      <c r="J49" s="28"/>
      <c r="K49" s="28"/>
      <c r="L49" s="28">
        <v>48</v>
      </c>
      <c r="M49" s="28"/>
      <c r="N49" s="29"/>
      <c r="O49" s="28"/>
      <c r="P49" s="29"/>
      <c r="Q49" s="29"/>
    </row>
    <row r="50" spans="1:17" ht="12.75" customHeight="1">
      <c r="A50" s="30" t="s">
        <v>3</v>
      </c>
      <c r="B50" s="31" t="s">
        <v>9</v>
      </c>
      <c r="C50" s="26" t="s">
        <v>111</v>
      </c>
      <c r="D50" s="27">
        <f t="shared" si="0"/>
        <v>177</v>
      </c>
      <c r="E50" s="27">
        <f t="shared" si="6"/>
        <v>59</v>
      </c>
      <c r="F50" s="27">
        <v>118</v>
      </c>
      <c r="G50" s="27"/>
      <c r="H50" s="32">
        <v>118</v>
      </c>
      <c r="I50" s="32"/>
      <c r="J50" s="28"/>
      <c r="K50" s="28"/>
      <c r="L50" s="28">
        <v>32</v>
      </c>
      <c r="M50" s="28">
        <v>38</v>
      </c>
      <c r="N50" s="29">
        <v>28</v>
      </c>
      <c r="O50" s="28">
        <v>20</v>
      </c>
      <c r="P50" s="29"/>
      <c r="Q50" s="29"/>
    </row>
    <row r="51" spans="1:17" ht="12.75" customHeight="1">
      <c r="A51" s="30" t="s">
        <v>4</v>
      </c>
      <c r="B51" s="31" t="s">
        <v>10</v>
      </c>
      <c r="C51" s="26" t="s">
        <v>112</v>
      </c>
      <c r="D51" s="27">
        <f t="shared" si="0"/>
        <v>177</v>
      </c>
      <c r="E51" s="27">
        <f t="shared" si="6"/>
        <v>59</v>
      </c>
      <c r="F51" s="27">
        <v>118</v>
      </c>
      <c r="G51" s="27">
        <v>2</v>
      </c>
      <c r="H51" s="32">
        <v>116</v>
      </c>
      <c r="I51" s="32"/>
      <c r="J51" s="28"/>
      <c r="K51" s="28"/>
      <c r="L51" s="28">
        <v>32</v>
      </c>
      <c r="M51" s="28">
        <v>38</v>
      </c>
      <c r="N51" s="29">
        <v>28</v>
      </c>
      <c r="O51" s="28">
        <v>20</v>
      </c>
      <c r="P51" s="29"/>
      <c r="Q51" s="29"/>
    </row>
    <row r="52" spans="1:17" ht="12.75" customHeight="1">
      <c r="A52" s="30" t="s">
        <v>5</v>
      </c>
      <c r="B52" s="31" t="s">
        <v>113</v>
      </c>
      <c r="C52" s="26" t="s">
        <v>109</v>
      </c>
      <c r="D52" s="27">
        <f t="shared" si="0"/>
        <v>81</v>
      </c>
      <c r="E52" s="27">
        <v>29</v>
      </c>
      <c r="F52" s="27">
        <v>52</v>
      </c>
      <c r="G52" s="27">
        <v>42</v>
      </c>
      <c r="H52" s="32">
        <v>10</v>
      </c>
      <c r="I52" s="32"/>
      <c r="J52" s="28"/>
      <c r="K52" s="28"/>
      <c r="L52" s="28"/>
      <c r="M52" s="28">
        <v>52</v>
      </c>
      <c r="N52" s="29"/>
      <c r="O52" s="28"/>
      <c r="P52" s="29"/>
      <c r="Q52" s="29"/>
    </row>
    <row r="53" spans="1:17" ht="12.75" customHeight="1">
      <c r="A53" s="30" t="s">
        <v>6</v>
      </c>
      <c r="B53" s="31" t="s">
        <v>11</v>
      </c>
      <c r="C53" s="26" t="s">
        <v>111</v>
      </c>
      <c r="D53" s="27">
        <v>70</v>
      </c>
      <c r="E53" s="27">
        <v>28</v>
      </c>
      <c r="F53" s="27">
        <v>42</v>
      </c>
      <c r="G53" s="27">
        <v>36</v>
      </c>
      <c r="H53" s="32">
        <v>6</v>
      </c>
      <c r="I53" s="32"/>
      <c r="J53" s="28"/>
      <c r="K53" s="28"/>
      <c r="L53" s="28"/>
      <c r="M53" s="28"/>
      <c r="N53" s="29">
        <v>42</v>
      </c>
      <c r="O53" s="28"/>
      <c r="P53" s="29"/>
      <c r="Q53" s="29"/>
    </row>
    <row r="54" spans="1:17" ht="36.75" customHeight="1">
      <c r="A54" s="151" t="s">
        <v>114</v>
      </c>
      <c r="B54" s="153" t="s">
        <v>115</v>
      </c>
      <c r="C54" s="22" t="s">
        <v>116</v>
      </c>
      <c r="D54" s="23">
        <f t="shared" si="0"/>
        <v>216</v>
      </c>
      <c r="E54" s="23">
        <f>SUM(E55:E57)</f>
        <v>72</v>
      </c>
      <c r="F54" s="23">
        <f>SUM(F55:F57)</f>
        <v>144</v>
      </c>
      <c r="G54" s="23">
        <v>32</v>
      </c>
      <c r="H54" s="23">
        <v>112</v>
      </c>
      <c r="I54" s="151"/>
      <c r="J54" s="24"/>
      <c r="K54" s="24"/>
      <c r="L54" s="23">
        <f>L55+L56+L57</f>
        <v>48</v>
      </c>
      <c r="M54" s="23">
        <f>M55+M56+M57</f>
        <v>38</v>
      </c>
      <c r="N54" s="23">
        <f>N55+N56+N57</f>
        <v>28</v>
      </c>
      <c r="O54" s="23">
        <f>O55+O56+O57</f>
        <v>30</v>
      </c>
      <c r="P54" s="23"/>
      <c r="Q54" s="23"/>
    </row>
    <row r="55" spans="1:17" ht="12.75" customHeight="1">
      <c r="A55" s="30" t="s">
        <v>117</v>
      </c>
      <c r="B55" s="31" t="s">
        <v>202</v>
      </c>
      <c r="C55" s="26" t="s">
        <v>118</v>
      </c>
      <c r="D55" s="27">
        <f t="shared" si="0"/>
        <v>72</v>
      </c>
      <c r="E55" s="27">
        <f t="shared" si="6"/>
        <v>24</v>
      </c>
      <c r="F55" s="27">
        <v>48</v>
      </c>
      <c r="G55" s="27">
        <v>20</v>
      </c>
      <c r="H55" s="32">
        <v>28</v>
      </c>
      <c r="I55" s="32"/>
      <c r="J55" s="28"/>
      <c r="K55" s="28"/>
      <c r="L55" s="29">
        <v>48</v>
      </c>
      <c r="M55" s="29"/>
      <c r="N55" s="29"/>
      <c r="O55" s="28"/>
      <c r="P55" s="29"/>
      <c r="Q55" s="29"/>
    </row>
    <row r="56" spans="1:17" ht="32.25" customHeight="1">
      <c r="A56" s="30" t="s">
        <v>119</v>
      </c>
      <c r="B56" s="31" t="s">
        <v>120</v>
      </c>
      <c r="C56" s="26" t="s">
        <v>111</v>
      </c>
      <c r="D56" s="27">
        <f t="shared" si="0"/>
        <v>144</v>
      </c>
      <c r="E56" s="27">
        <f t="shared" si="6"/>
        <v>48</v>
      </c>
      <c r="F56" s="27">
        <v>96</v>
      </c>
      <c r="G56" s="27">
        <v>12</v>
      </c>
      <c r="H56" s="32">
        <v>84</v>
      </c>
      <c r="I56" s="32"/>
      <c r="J56" s="28"/>
      <c r="K56" s="28"/>
      <c r="L56" s="29"/>
      <c r="M56" s="29">
        <v>38</v>
      </c>
      <c r="N56" s="29">
        <v>28</v>
      </c>
      <c r="O56" s="28">
        <v>30</v>
      </c>
      <c r="P56" s="29"/>
      <c r="Q56" s="29"/>
    </row>
    <row r="57" spans="1:17" ht="12.75" customHeight="1" hidden="1">
      <c r="A57" s="33" t="s">
        <v>121</v>
      </c>
      <c r="C57" s="26" t="s">
        <v>118</v>
      </c>
      <c r="D57" s="27">
        <f t="shared" si="0"/>
        <v>0</v>
      </c>
      <c r="E57" s="27">
        <f t="shared" si="6"/>
        <v>0</v>
      </c>
      <c r="F57" s="27"/>
      <c r="G57" s="27"/>
      <c r="H57" s="32"/>
      <c r="I57" s="32"/>
      <c r="J57" s="28"/>
      <c r="K57" s="28"/>
      <c r="L57" s="29"/>
      <c r="M57" s="29"/>
      <c r="N57" s="29"/>
      <c r="O57" s="28"/>
      <c r="P57" s="29"/>
      <c r="Q57" s="29"/>
    </row>
    <row r="58" spans="1:17" ht="23.25" customHeight="1">
      <c r="A58" s="155" t="s">
        <v>122</v>
      </c>
      <c r="B58" s="156" t="s">
        <v>123</v>
      </c>
      <c r="C58" s="22" t="s">
        <v>124</v>
      </c>
      <c r="D58" s="23">
        <f aca="true" t="shared" si="7" ref="D58:O58">D59+D74</f>
        <v>2689.5</v>
      </c>
      <c r="E58" s="23">
        <f t="shared" si="7"/>
        <v>775.5</v>
      </c>
      <c r="F58" s="23">
        <f t="shared" si="7"/>
        <v>1914</v>
      </c>
      <c r="G58" s="23">
        <v>1224</v>
      </c>
      <c r="H58" s="23">
        <v>690</v>
      </c>
      <c r="I58" s="23">
        <f t="shared" si="7"/>
        <v>40</v>
      </c>
      <c r="J58" s="23">
        <f t="shared" si="7"/>
        <v>0</v>
      </c>
      <c r="K58" s="23">
        <f t="shared" si="7"/>
        <v>0</v>
      </c>
      <c r="L58" s="23">
        <f t="shared" si="7"/>
        <v>416</v>
      </c>
      <c r="M58" s="23">
        <f t="shared" si="7"/>
        <v>614</v>
      </c>
      <c r="N58" s="23">
        <f t="shared" si="7"/>
        <v>486</v>
      </c>
      <c r="O58" s="23">
        <f t="shared" si="7"/>
        <v>398</v>
      </c>
      <c r="P58" s="23"/>
      <c r="Q58" s="23"/>
    </row>
    <row r="59" spans="1:17" ht="27" customHeight="1">
      <c r="A59" s="151" t="s">
        <v>125</v>
      </c>
      <c r="B59" s="157" t="s">
        <v>126</v>
      </c>
      <c r="C59" s="22" t="s">
        <v>127</v>
      </c>
      <c r="D59" s="23">
        <f t="shared" si="0"/>
        <v>937.5</v>
      </c>
      <c r="E59" s="23">
        <f>SUM(E60:E73)</f>
        <v>312.5</v>
      </c>
      <c r="F59" s="23">
        <f>SUM(F60:F73)</f>
        <v>625</v>
      </c>
      <c r="G59" s="23">
        <v>420</v>
      </c>
      <c r="H59" s="23">
        <v>322</v>
      </c>
      <c r="I59" s="23">
        <f>SUM(I60:I73)</f>
        <v>20</v>
      </c>
      <c r="J59" s="25">
        <v>0</v>
      </c>
      <c r="K59" s="25">
        <v>0</v>
      </c>
      <c r="L59" s="23">
        <f>SUM(L60:L73)</f>
        <v>224</v>
      </c>
      <c r="M59" s="23">
        <f>SUM(M60:M73)</f>
        <v>230</v>
      </c>
      <c r="N59" s="23">
        <f>SUM(N60:N73)</f>
        <v>132</v>
      </c>
      <c r="O59" s="23">
        <f>SUM(O60:O73)</f>
        <v>39</v>
      </c>
      <c r="P59" s="23"/>
      <c r="Q59" s="23"/>
    </row>
    <row r="60" spans="1:17" ht="12.75" customHeight="1">
      <c r="A60" s="30" t="s">
        <v>128</v>
      </c>
      <c r="B60" s="31" t="s">
        <v>129</v>
      </c>
      <c r="C60" s="26" t="s">
        <v>130</v>
      </c>
      <c r="D60" s="27">
        <f t="shared" si="0"/>
        <v>157.5</v>
      </c>
      <c r="E60" s="27">
        <f t="shared" si="6"/>
        <v>52.5</v>
      </c>
      <c r="F60" s="27">
        <v>105</v>
      </c>
      <c r="G60" s="27">
        <v>86</v>
      </c>
      <c r="H60" s="30">
        <v>16</v>
      </c>
      <c r="I60" s="30">
        <v>20</v>
      </c>
      <c r="J60" s="34"/>
      <c r="K60" s="34"/>
      <c r="L60" s="34">
        <v>48</v>
      </c>
      <c r="M60" s="34">
        <v>57</v>
      </c>
      <c r="N60" s="34"/>
      <c r="O60" s="34"/>
      <c r="P60" s="34"/>
      <c r="Q60" s="34"/>
    </row>
    <row r="61" spans="1:17" ht="12.75" customHeight="1">
      <c r="A61" s="30" t="s">
        <v>131</v>
      </c>
      <c r="B61" s="31" t="s">
        <v>132</v>
      </c>
      <c r="C61" s="26" t="s">
        <v>110</v>
      </c>
      <c r="D61" s="27">
        <f t="shared" si="0"/>
        <v>48</v>
      </c>
      <c r="E61" s="27">
        <f t="shared" si="6"/>
        <v>16</v>
      </c>
      <c r="F61" s="27">
        <v>32</v>
      </c>
      <c r="G61" s="27">
        <v>16</v>
      </c>
      <c r="H61" s="32">
        <v>16</v>
      </c>
      <c r="I61" s="32"/>
      <c r="J61" s="158"/>
      <c r="K61" s="158"/>
      <c r="L61" s="32">
        <v>32</v>
      </c>
      <c r="M61" s="32"/>
      <c r="N61" s="34"/>
      <c r="O61" s="34"/>
      <c r="P61" s="34"/>
      <c r="Q61" s="34"/>
    </row>
    <row r="62" spans="1:17" ht="12.75" customHeight="1">
      <c r="A62" s="30" t="s">
        <v>133</v>
      </c>
      <c r="B62" s="31" t="s">
        <v>134</v>
      </c>
      <c r="C62" s="26" t="s">
        <v>109</v>
      </c>
      <c r="D62" s="27">
        <f t="shared" si="0"/>
        <v>57</v>
      </c>
      <c r="E62" s="27">
        <f t="shared" si="6"/>
        <v>19</v>
      </c>
      <c r="F62" s="27">
        <v>38</v>
      </c>
      <c r="G62" s="27">
        <v>32</v>
      </c>
      <c r="H62" s="32">
        <v>16</v>
      </c>
      <c r="I62" s="32"/>
      <c r="J62" s="29"/>
      <c r="K62" s="29"/>
      <c r="L62" s="29"/>
      <c r="M62" s="29">
        <v>38</v>
      </c>
      <c r="N62" s="29"/>
      <c r="O62" s="29"/>
      <c r="P62" s="29"/>
      <c r="Q62" s="34"/>
    </row>
    <row r="63" spans="1:17" ht="12.75" customHeight="1">
      <c r="A63" s="30" t="s">
        <v>135</v>
      </c>
      <c r="B63" s="31" t="s">
        <v>136</v>
      </c>
      <c r="C63" s="26" t="s">
        <v>110</v>
      </c>
      <c r="D63" s="27">
        <f t="shared" si="0"/>
        <v>48</v>
      </c>
      <c r="E63" s="27">
        <f t="shared" si="6"/>
        <v>16</v>
      </c>
      <c r="F63" s="27">
        <v>32</v>
      </c>
      <c r="G63" s="27">
        <v>34</v>
      </c>
      <c r="H63" s="30">
        <v>14</v>
      </c>
      <c r="I63" s="30"/>
      <c r="J63" s="158"/>
      <c r="K63" s="158"/>
      <c r="L63" s="159">
        <v>32</v>
      </c>
      <c r="M63" s="34"/>
      <c r="N63" s="34"/>
      <c r="O63" s="34"/>
      <c r="P63" s="34"/>
      <c r="Q63" s="34"/>
    </row>
    <row r="64" spans="1:17" ht="12.75" customHeight="1">
      <c r="A64" s="30" t="s">
        <v>137</v>
      </c>
      <c r="B64" s="31" t="s">
        <v>138</v>
      </c>
      <c r="C64" s="26" t="s">
        <v>111</v>
      </c>
      <c r="D64" s="27">
        <f t="shared" si="0"/>
        <v>72</v>
      </c>
      <c r="E64" s="27">
        <f t="shared" si="6"/>
        <v>24</v>
      </c>
      <c r="F64" s="27">
        <v>48</v>
      </c>
      <c r="G64" s="27">
        <v>32</v>
      </c>
      <c r="H64" s="32">
        <v>16</v>
      </c>
      <c r="I64" s="32"/>
      <c r="J64" s="29"/>
      <c r="K64" s="29"/>
      <c r="L64" s="29"/>
      <c r="M64" s="29"/>
      <c r="N64" s="29">
        <v>28</v>
      </c>
      <c r="O64" s="29">
        <v>20</v>
      </c>
      <c r="P64" s="29"/>
      <c r="Q64" s="34"/>
    </row>
    <row r="65" spans="1:17" ht="12.75" customHeight="1">
      <c r="A65" s="30" t="s">
        <v>139</v>
      </c>
      <c r="B65" s="31" t="s">
        <v>140</v>
      </c>
      <c r="C65" s="26" t="s">
        <v>109</v>
      </c>
      <c r="D65" s="27">
        <f t="shared" si="0"/>
        <v>57</v>
      </c>
      <c r="E65" s="27">
        <f t="shared" si="6"/>
        <v>19</v>
      </c>
      <c r="F65" s="27">
        <v>38</v>
      </c>
      <c r="G65" s="27">
        <v>18</v>
      </c>
      <c r="H65" s="30">
        <v>20</v>
      </c>
      <c r="I65" s="30"/>
      <c r="J65" s="158"/>
      <c r="K65" s="158"/>
      <c r="L65" s="160"/>
      <c r="M65" s="39">
        <v>38</v>
      </c>
      <c r="N65" s="29"/>
      <c r="O65" s="34"/>
      <c r="P65" s="34"/>
      <c r="Q65" s="34"/>
    </row>
    <row r="66" spans="1:17" ht="12.75" customHeight="1">
      <c r="A66" s="32" t="s">
        <v>141</v>
      </c>
      <c r="B66" s="31" t="s">
        <v>217</v>
      </c>
      <c r="C66" s="26" t="s">
        <v>109</v>
      </c>
      <c r="D66" s="27">
        <f t="shared" si="0"/>
        <v>96</v>
      </c>
      <c r="E66" s="27">
        <f t="shared" si="6"/>
        <v>32</v>
      </c>
      <c r="F66" s="27">
        <v>64</v>
      </c>
      <c r="G66" s="27">
        <v>30</v>
      </c>
      <c r="H66" s="32">
        <v>34</v>
      </c>
      <c r="I66" s="32"/>
      <c r="J66" s="29"/>
      <c r="K66" s="29"/>
      <c r="L66" s="29">
        <v>64</v>
      </c>
      <c r="M66" s="29"/>
      <c r="N66" s="29"/>
      <c r="O66" s="29"/>
      <c r="P66" s="161"/>
      <c r="Q66" s="29"/>
    </row>
    <row r="67" spans="1:17" ht="12.75" customHeight="1">
      <c r="A67" s="30" t="s">
        <v>143</v>
      </c>
      <c r="B67" s="31" t="s">
        <v>142</v>
      </c>
      <c r="C67" s="26" t="s">
        <v>144</v>
      </c>
      <c r="D67" s="27">
        <f t="shared" si="0"/>
        <v>120</v>
      </c>
      <c r="E67" s="27">
        <f t="shared" si="6"/>
        <v>40</v>
      </c>
      <c r="F67" s="27">
        <v>80</v>
      </c>
      <c r="G67" s="27">
        <v>48</v>
      </c>
      <c r="H67" s="30">
        <v>32</v>
      </c>
      <c r="I67" s="30"/>
      <c r="J67" s="34"/>
      <c r="K67" s="34"/>
      <c r="L67" s="29">
        <v>32</v>
      </c>
      <c r="M67" s="29">
        <v>48</v>
      </c>
      <c r="N67" s="29"/>
      <c r="O67" s="34"/>
      <c r="P67" s="34"/>
      <c r="Q67" s="34"/>
    </row>
    <row r="68" spans="1:17" ht="12.75" customHeight="1">
      <c r="A68" s="30" t="s">
        <v>145</v>
      </c>
      <c r="B68" s="31" t="s">
        <v>146</v>
      </c>
      <c r="C68" s="26" t="s">
        <v>109</v>
      </c>
      <c r="D68" s="27">
        <f t="shared" si="0"/>
        <v>87</v>
      </c>
      <c r="E68" s="27">
        <f t="shared" si="6"/>
        <v>29</v>
      </c>
      <c r="F68" s="27">
        <v>58</v>
      </c>
      <c r="G68" s="27">
        <v>36</v>
      </c>
      <c r="H68" s="30">
        <v>22</v>
      </c>
      <c r="I68" s="30"/>
      <c r="J68" s="34"/>
      <c r="K68" s="34"/>
      <c r="L68" s="29"/>
      <c r="M68" s="29">
        <v>30</v>
      </c>
      <c r="N68" s="29">
        <v>28</v>
      </c>
      <c r="O68" s="34"/>
      <c r="P68" s="34"/>
      <c r="Q68" s="34"/>
    </row>
    <row r="69" spans="1:17" ht="12.75" customHeight="1">
      <c r="A69" s="30" t="s">
        <v>147</v>
      </c>
      <c r="B69" s="31" t="s">
        <v>152</v>
      </c>
      <c r="C69" s="26" t="s">
        <v>111</v>
      </c>
      <c r="D69" s="27">
        <f t="shared" si="0"/>
        <v>93</v>
      </c>
      <c r="E69" s="27">
        <f t="shared" si="6"/>
        <v>31</v>
      </c>
      <c r="F69" s="27">
        <v>62</v>
      </c>
      <c r="G69" s="27">
        <v>36</v>
      </c>
      <c r="H69" s="30">
        <v>24</v>
      </c>
      <c r="I69" s="30"/>
      <c r="J69" s="158"/>
      <c r="K69" s="158"/>
      <c r="L69" s="39"/>
      <c r="M69" s="39"/>
      <c r="N69" s="29">
        <v>62</v>
      </c>
      <c r="O69" s="34"/>
      <c r="P69" s="34"/>
      <c r="Q69" s="34"/>
    </row>
    <row r="70" spans="1:17" ht="12.75" customHeight="1">
      <c r="A70" s="30" t="s">
        <v>149</v>
      </c>
      <c r="B70" s="31" t="s">
        <v>148</v>
      </c>
      <c r="C70" s="26" t="s">
        <v>144</v>
      </c>
      <c r="D70" s="27">
        <f t="shared" si="0"/>
        <v>102</v>
      </c>
      <c r="E70" s="27">
        <f t="shared" si="6"/>
        <v>34</v>
      </c>
      <c r="F70" s="27">
        <v>68</v>
      </c>
      <c r="G70" s="27">
        <v>24</v>
      </c>
      <c r="H70" s="32">
        <v>44</v>
      </c>
      <c r="I70" s="32"/>
      <c r="J70" s="29"/>
      <c r="K70" s="29"/>
      <c r="L70" s="29">
        <v>16</v>
      </c>
      <c r="M70" s="29">
        <v>19</v>
      </c>
      <c r="N70" s="29">
        <v>14</v>
      </c>
      <c r="O70" s="29">
        <v>19</v>
      </c>
      <c r="P70" s="29"/>
      <c r="Q70" s="29"/>
    </row>
    <row r="71" spans="1:17" ht="12.75" customHeight="1" hidden="1">
      <c r="A71" s="30" t="s">
        <v>150</v>
      </c>
      <c r="B71" s="31"/>
      <c r="C71" s="26" t="s">
        <v>111</v>
      </c>
      <c r="D71" s="27">
        <f t="shared" si="0"/>
        <v>0</v>
      </c>
      <c r="E71" s="27">
        <f t="shared" si="6"/>
        <v>0</v>
      </c>
      <c r="F71" s="27">
        <v>0</v>
      </c>
      <c r="G71" s="27"/>
      <c r="H71" s="32"/>
      <c r="I71" s="32"/>
      <c r="J71" s="29"/>
      <c r="K71" s="29"/>
      <c r="L71" s="29"/>
      <c r="M71" s="29"/>
      <c r="N71" s="29"/>
      <c r="O71" s="29"/>
      <c r="P71" s="29"/>
      <c r="Q71" s="29"/>
    </row>
    <row r="72" spans="1:17" ht="12.75" customHeight="1" hidden="1">
      <c r="A72" s="30" t="s">
        <v>151</v>
      </c>
      <c r="C72" s="26" t="s">
        <v>111</v>
      </c>
      <c r="D72" s="27">
        <f t="shared" si="0"/>
        <v>0</v>
      </c>
      <c r="E72" s="27">
        <f t="shared" si="6"/>
        <v>0</v>
      </c>
      <c r="F72" s="27"/>
      <c r="G72" s="27"/>
      <c r="H72" s="30"/>
      <c r="I72" s="30"/>
      <c r="J72" s="158"/>
      <c r="K72" s="158"/>
      <c r="L72" s="160"/>
      <c r="M72" s="29"/>
      <c r="N72" s="29"/>
      <c r="O72" s="34"/>
      <c r="P72" s="161"/>
      <c r="Q72" s="29"/>
    </row>
    <row r="73" spans="1:17" ht="12.75" customHeight="1" hidden="1">
      <c r="A73" s="30" t="s">
        <v>153</v>
      </c>
      <c r="B73" s="31"/>
      <c r="C73" s="26" t="s">
        <v>111</v>
      </c>
      <c r="D73" s="27">
        <f t="shared" si="0"/>
        <v>0</v>
      </c>
      <c r="E73" s="27">
        <f t="shared" si="6"/>
        <v>0</v>
      </c>
      <c r="F73" s="27"/>
      <c r="G73" s="27"/>
      <c r="H73" s="30"/>
      <c r="I73" s="30"/>
      <c r="J73" s="158"/>
      <c r="K73" s="158"/>
      <c r="L73" s="160"/>
      <c r="M73" s="29"/>
      <c r="N73" s="29"/>
      <c r="O73" s="34"/>
      <c r="P73" s="162"/>
      <c r="Q73" s="29"/>
    </row>
    <row r="74" spans="1:17" ht="24" customHeight="1" thickBot="1">
      <c r="A74" s="163" t="s">
        <v>154</v>
      </c>
      <c r="B74" s="164" t="s">
        <v>155</v>
      </c>
      <c r="C74" s="35" t="s">
        <v>156</v>
      </c>
      <c r="D74" s="36">
        <f>D75+D80+D86+D95+D91</f>
        <v>1752</v>
      </c>
      <c r="E74" s="36">
        <f>E75+E80+E86+E95+E91</f>
        <v>463</v>
      </c>
      <c r="F74" s="36">
        <f>F75+F80+F86+F95+F91</f>
        <v>1289</v>
      </c>
      <c r="G74" s="36">
        <v>804</v>
      </c>
      <c r="H74" s="36">
        <v>368</v>
      </c>
      <c r="I74" s="36">
        <f>I75+I80+I86+I95+I91</f>
        <v>20</v>
      </c>
      <c r="J74" s="165"/>
      <c r="K74" s="165"/>
      <c r="L74" s="36">
        <f>L75+L80+L86+L95+L91</f>
        <v>192</v>
      </c>
      <c r="M74" s="36">
        <f>M75+M80+M86+M95+M91</f>
        <v>384</v>
      </c>
      <c r="N74" s="36">
        <f>N75+N80+N86+N95+N91</f>
        <v>354</v>
      </c>
      <c r="O74" s="36">
        <f>O75+O80+O86+O95+O91</f>
        <v>359</v>
      </c>
      <c r="P74" s="36"/>
      <c r="Q74" s="23"/>
    </row>
    <row r="75" spans="1:17" ht="64.5" customHeight="1">
      <c r="A75" s="166" t="s">
        <v>157</v>
      </c>
      <c r="B75" s="167" t="s">
        <v>203</v>
      </c>
      <c r="C75" s="37" t="s">
        <v>158</v>
      </c>
      <c r="D75" s="38">
        <f>SUM(D76:D79)</f>
        <v>525</v>
      </c>
      <c r="E75" s="38">
        <f>SUM(E76:E79)</f>
        <v>151</v>
      </c>
      <c r="F75" s="38">
        <f>SUM(F76:F79)</f>
        <v>374</v>
      </c>
      <c r="G75" s="38">
        <f>G76+G77+G78+G79</f>
        <v>240</v>
      </c>
      <c r="H75" s="38">
        <f>H76+H77</f>
        <v>134</v>
      </c>
      <c r="I75" s="38">
        <f>SUM(I76:I79)</f>
        <v>0</v>
      </c>
      <c r="J75" s="168"/>
      <c r="K75" s="168"/>
      <c r="L75" s="38">
        <f>SUM(L76:L79)</f>
        <v>192</v>
      </c>
      <c r="M75" s="38">
        <f>SUM(M76:M79)</f>
        <v>182</v>
      </c>
      <c r="N75" s="38">
        <f>SUM(N76:N79)</f>
        <v>0</v>
      </c>
      <c r="O75" s="38">
        <f>SUM(O76:O79)</f>
        <v>0</v>
      </c>
      <c r="P75" s="38"/>
      <c r="Q75" s="23"/>
    </row>
    <row r="76" spans="1:17" ht="48.75" customHeight="1">
      <c r="A76" s="169" t="s">
        <v>159</v>
      </c>
      <c r="B76" s="31" t="s">
        <v>204</v>
      </c>
      <c r="C76" s="26" t="s">
        <v>118</v>
      </c>
      <c r="D76" s="27">
        <f t="shared" si="0"/>
        <v>315</v>
      </c>
      <c r="E76" s="27">
        <f t="shared" si="6"/>
        <v>105</v>
      </c>
      <c r="F76" s="27">
        <v>210</v>
      </c>
      <c r="G76" s="27">
        <v>122</v>
      </c>
      <c r="H76" s="32">
        <v>88</v>
      </c>
      <c r="I76" s="32"/>
      <c r="J76" s="28"/>
      <c r="K76" s="28"/>
      <c r="L76" s="28">
        <v>156</v>
      </c>
      <c r="M76" s="39">
        <v>54</v>
      </c>
      <c r="N76" s="40"/>
      <c r="O76" s="28"/>
      <c r="P76" s="29"/>
      <c r="Q76" s="29"/>
    </row>
    <row r="77" spans="1:17" ht="34.5" customHeight="1">
      <c r="A77" s="175" t="s">
        <v>205</v>
      </c>
      <c r="B77" s="31" t="s">
        <v>206</v>
      </c>
      <c r="C77" s="26"/>
      <c r="D77" s="27">
        <v>138</v>
      </c>
      <c r="E77" s="27">
        <v>46</v>
      </c>
      <c r="F77" s="27">
        <v>92</v>
      </c>
      <c r="G77" s="27">
        <v>46</v>
      </c>
      <c r="H77" s="32">
        <v>46</v>
      </c>
      <c r="I77" s="32"/>
      <c r="J77" s="28"/>
      <c r="K77" s="28"/>
      <c r="L77" s="28">
        <v>36</v>
      </c>
      <c r="M77" s="39">
        <v>56</v>
      </c>
      <c r="N77" s="40"/>
      <c r="O77" s="28"/>
      <c r="P77" s="29"/>
      <c r="Q77" s="29"/>
    </row>
    <row r="78" spans="1:17" ht="16.5" customHeight="1">
      <c r="A78" s="169" t="s">
        <v>160</v>
      </c>
      <c r="B78" s="31" t="s">
        <v>161</v>
      </c>
      <c r="C78" s="26" t="s">
        <v>118</v>
      </c>
      <c r="D78" s="27">
        <f t="shared" si="0"/>
        <v>36</v>
      </c>
      <c r="E78" s="27">
        <v>0</v>
      </c>
      <c r="F78" s="27">
        <v>36</v>
      </c>
      <c r="G78" s="27">
        <v>36</v>
      </c>
      <c r="H78" s="32"/>
      <c r="I78" s="32"/>
      <c r="J78" s="28"/>
      <c r="K78" s="28"/>
      <c r="L78" s="28"/>
      <c r="M78" s="28">
        <v>36</v>
      </c>
      <c r="N78" s="29"/>
      <c r="O78" s="28"/>
      <c r="P78" s="29"/>
      <c r="Q78" s="29"/>
    </row>
    <row r="79" spans="1:17" ht="16.5" customHeight="1" thickBot="1">
      <c r="A79" s="170" t="s">
        <v>162</v>
      </c>
      <c r="B79" s="171" t="s">
        <v>163</v>
      </c>
      <c r="C79" s="26" t="s">
        <v>118</v>
      </c>
      <c r="D79" s="41">
        <f t="shared" si="0"/>
        <v>36</v>
      </c>
      <c r="E79" s="41">
        <v>0</v>
      </c>
      <c r="F79" s="41">
        <v>36</v>
      </c>
      <c r="G79" s="41">
        <v>36</v>
      </c>
      <c r="H79" s="42"/>
      <c r="I79" s="42"/>
      <c r="J79" s="43"/>
      <c r="K79" s="43"/>
      <c r="L79" s="43"/>
      <c r="M79" s="43">
        <v>36</v>
      </c>
      <c r="N79" s="44"/>
      <c r="O79" s="43"/>
      <c r="P79" s="44"/>
      <c r="Q79" s="29"/>
    </row>
    <row r="80" spans="1:17" ht="44.25" customHeight="1">
      <c r="A80" s="166" t="s">
        <v>164</v>
      </c>
      <c r="B80" s="172" t="s">
        <v>207</v>
      </c>
      <c r="C80" s="37" t="s">
        <v>158</v>
      </c>
      <c r="D80" s="38">
        <f>SUM(D81:D85)</f>
        <v>666</v>
      </c>
      <c r="E80" s="38">
        <f>SUM(E81:E85)</f>
        <v>174</v>
      </c>
      <c r="F80" s="38">
        <f>SUM(F81:F85)</f>
        <v>492</v>
      </c>
      <c r="G80" s="38">
        <v>342</v>
      </c>
      <c r="H80" s="38">
        <v>138</v>
      </c>
      <c r="I80" s="38">
        <f>SUM(I81:I85)</f>
        <v>20</v>
      </c>
      <c r="J80" s="45"/>
      <c r="K80" s="45"/>
      <c r="L80" s="38">
        <f>SUM(L81:L85)</f>
        <v>0</v>
      </c>
      <c r="M80" s="38">
        <f>SUM(M81:M85)</f>
        <v>202</v>
      </c>
      <c r="N80" s="38">
        <f>SUM(N81:N85)</f>
        <v>254</v>
      </c>
      <c r="O80" s="38">
        <f>SUM(O81:O85)</f>
        <v>36</v>
      </c>
      <c r="P80" s="38"/>
      <c r="Q80" s="23"/>
    </row>
    <row r="81" spans="1:17" ht="51.75" customHeight="1">
      <c r="A81" s="169" t="s">
        <v>165</v>
      </c>
      <c r="B81" s="31" t="s">
        <v>209</v>
      </c>
      <c r="C81" s="26" t="s">
        <v>118</v>
      </c>
      <c r="D81" s="27">
        <f>E81+F81</f>
        <v>195</v>
      </c>
      <c r="E81" s="27">
        <f>F81*0.5</f>
        <v>65</v>
      </c>
      <c r="F81" s="27">
        <v>130</v>
      </c>
      <c r="G81" s="27">
        <v>60</v>
      </c>
      <c r="H81" s="32">
        <v>50</v>
      </c>
      <c r="I81" s="32">
        <v>20</v>
      </c>
      <c r="J81" s="28"/>
      <c r="K81" s="28"/>
      <c r="L81" s="28"/>
      <c r="M81" s="28">
        <v>130</v>
      </c>
      <c r="N81" s="29"/>
      <c r="O81" s="40"/>
      <c r="P81" s="40"/>
      <c r="Q81" s="40"/>
    </row>
    <row r="82" spans="1:17" ht="33.75" customHeight="1">
      <c r="A82" s="169" t="s">
        <v>166</v>
      </c>
      <c r="B82" s="31" t="s">
        <v>210</v>
      </c>
      <c r="C82" s="26" t="s">
        <v>118</v>
      </c>
      <c r="D82" s="27">
        <f>E82+F82</f>
        <v>183</v>
      </c>
      <c r="E82" s="27">
        <f>F82*0.5</f>
        <v>61</v>
      </c>
      <c r="F82" s="27">
        <v>122</v>
      </c>
      <c r="G82" s="27">
        <v>82</v>
      </c>
      <c r="H82" s="32">
        <v>40</v>
      </c>
      <c r="I82" s="32"/>
      <c r="J82" s="28"/>
      <c r="K82" s="28"/>
      <c r="L82" s="28"/>
      <c r="M82" s="28"/>
      <c r="N82" s="29">
        <v>122</v>
      </c>
      <c r="O82" s="40"/>
      <c r="P82" s="40"/>
      <c r="Q82" s="40"/>
    </row>
    <row r="83" spans="1:17" ht="47.25" customHeight="1">
      <c r="A83" s="175" t="s">
        <v>208</v>
      </c>
      <c r="B83" s="31" t="s">
        <v>211</v>
      </c>
      <c r="C83" s="26"/>
      <c r="D83" s="27">
        <f>E83+F83</f>
        <v>144</v>
      </c>
      <c r="E83" s="27">
        <f>F83*0.5</f>
        <v>48</v>
      </c>
      <c r="F83" s="27">
        <v>96</v>
      </c>
      <c r="G83" s="27">
        <v>64</v>
      </c>
      <c r="H83" s="32">
        <v>32</v>
      </c>
      <c r="I83" s="32"/>
      <c r="J83" s="28"/>
      <c r="K83" s="28"/>
      <c r="L83" s="28"/>
      <c r="M83" s="28"/>
      <c r="N83" s="29">
        <v>96</v>
      </c>
      <c r="O83" s="40"/>
      <c r="P83" s="40"/>
      <c r="Q83" s="40"/>
    </row>
    <row r="84" spans="1:17" ht="17.25" customHeight="1">
      <c r="A84" s="169" t="s">
        <v>167</v>
      </c>
      <c r="B84" s="31" t="s">
        <v>29</v>
      </c>
      <c r="C84" s="26" t="s">
        <v>118</v>
      </c>
      <c r="D84" s="27">
        <f>E84+F84</f>
        <v>72</v>
      </c>
      <c r="E84" s="27">
        <v>0</v>
      </c>
      <c r="F84" s="27">
        <v>72</v>
      </c>
      <c r="G84" s="27">
        <v>72</v>
      </c>
      <c r="H84" s="32"/>
      <c r="I84" s="32"/>
      <c r="J84" s="28"/>
      <c r="K84" s="28"/>
      <c r="L84" s="28"/>
      <c r="M84" s="28">
        <v>36</v>
      </c>
      <c r="N84" s="29">
        <v>36</v>
      </c>
      <c r="O84" s="28"/>
      <c r="P84" s="29"/>
      <c r="Q84" s="29"/>
    </row>
    <row r="85" spans="1:17" ht="20.25" customHeight="1" thickBot="1">
      <c r="A85" s="170" t="s">
        <v>168</v>
      </c>
      <c r="B85" s="46" t="s">
        <v>163</v>
      </c>
      <c r="C85" s="26" t="s">
        <v>118</v>
      </c>
      <c r="D85" s="41">
        <f>E85+F85</f>
        <v>72</v>
      </c>
      <c r="E85" s="41">
        <v>0</v>
      </c>
      <c r="F85" s="41">
        <f>J85+K85+L85+M85+N85+O85+P85+Q85</f>
        <v>72</v>
      </c>
      <c r="G85" s="41">
        <v>72</v>
      </c>
      <c r="H85" s="41"/>
      <c r="I85" s="41"/>
      <c r="J85" s="41"/>
      <c r="K85" s="41"/>
      <c r="L85" s="41"/>
      <c r="M85" s="41">
        <v>36</v>
      </c>
      <c r="N85" s="47"/>
      <c r="O85" s="41">
        <v>36</v>
      </c>
      <c r="P85" s="47"/>
      <c r="Q85" s="48"/>
    </row>
    <row r="86" spans="1:17" ht="61.5" customHeight="1">
      <c r="A86" s="166" t="s">
        <v>169</v>
      </c>
      <c r="B86" s="173" t="s">
        <v>212</v>
      </c>
      <c r="C86" s="37" t="s">
        <v>170</v>
      </c>
      <c r="D86" s="38">
        <f>SUM(D87:D90)</f>
        <v>360</v>
      </c>
      <c r="E86" s="38">
        <f>SUM(E87:E90)</f>
        <v>96</v>
      </c>
      <c r="F86" s="38">
        <f>SUM(F87:F90)</f>
        <v>264</v>
      </c>
      <c r="G86" s="38">
        <v>200</v>
      </c>
      <c r="H86" s="38">
        <v>64</v>
      </c>
      <c r="I86" s="38">
        <f>SUM(I87:I90)</f>
        <v>0</v>
      </c>
      <c r="J86" s="168"/>
      <c r="K86" s="168"/>
      <c r="L86" s="38">
        <f>SUM(L87:L90)</f>
        <v>0</v>
      </c>
      <c r="M86" s="38">
        <f>SUM(M87:M90)</f>
        <v>0</v>
      </c>
      <c r="N86" s="38">
        <f>SUM(N87:N90)</f>
        <v>64</v>
      </c>
      <c r="O86" s="38">
        <f>SUM(O87:O90)</f>
        <v>200</v>
      </c>
      <c r="P86" s="38"/>
      <c r="Q86" s="23"/>
    </row>
    <row r="87" spans="1:17" ht="51.75" customHeight="1">
      <c r="A87" s="169" t="s">
        <v>171</v>
      </c>
      <c r="B87" s="31" t="s">
        <v>212</v>
      </c>
      <c r="C87" s="26" t="s">
        <v>111</v>
      </c>
      <c r="D87" s="27">
        <f>E87+F87</f>
        <v>129</v>
      </c>
      <c r="E87" s="27">
        <v>43</v>
      </c>
      <c r="F87" s="27">
        <v>86</v>
      </c>
      <c r="G87" s="27">
        <v>48</v>
      </c>
      <c r="H87" s="32">
        <v>38</v>
      </c>
      <c r="I87" s="32"/>
      <c r="J87" s="28"/>
      <c r="K87" s="28"/>
      <c r="L87" s="28"/>
      <c r="M87" s="28"/>
      <c r="N87" s="29">
        <v>28</v>
      </c>
      <c r="O87" s="29">
        <v>58</v>
      </c>
      <c r="P87" s="29"/>
      <c r="Q87" s="29"/>
    </row>
    <row r="88" spans="1:17" ht="33" customHeight="1">
      <c r="A88" s="175" t="s">
        <v>214</v>
      </c>
      <c r="B88" s="31" t="s">
        <v>213</v>
      </c>
      <c r="C88" s="26" t="s">
        <v>173</v>
      </c>
      <c r="D88" s="27">
        <f>E88+F88</f>
        <v>159</v>
      </c>
      <c r="E88" s="27">
        <v>53</v>
      </c>
      <c r="F88" s="27">
        <v>106</v>
      </c>
      <c r="G88" s="27">
        <v>80</v>
      </c>
      <c r="H88" s="32">
        <v>26</v>
      </c>
      <c r="I88" s="32"/>
      <c r="J88" s="28"/>
      <c r="K88" s="28"/>
      <c r="L88" s="28"/>
      <c r="M88" s="28"/>
      <c r="N88" s="29"/>
      <c r="O88" s="28">
        <v>106</v>
      </c>
      <c r="P88" s="29"/>
      <c r="Q88" s="29"/>
    </row>
    <row r="89" spans="1:17" ht="12.75" customHeight="1">
      <c r="A89" s="169" t="s">
        <v>172</v>
      </c>
      <c r="B89" s="31" t="s">
        <v>29</v>
      </c>
      <c r="C89" s="57"/>
      <c r="D89" s="63">
        <v>36</v>
      </c>
      <c r="E89" s="63"/>
      <c r="F89" s="63">
        <v>36</v>
      </c>
      <c r="G89" s="63">
        <v>36</v>
      </c>
      <c r="H89" s="64"/>
      <c r="I89" s="64"/>
      <c r="J89" s="59"/>
      <c r="K89" s="59"/>
      <c r="L89" s="59"/>
      <c r="M89" s="59"/>
      <c r="N89" s="60">
        <v>36</v>
      </c>
      <c r="O89" s="59"/>
      <c r="P89" s="60"/>
      <c r="Q89" s="29"/>
    </row>
    <row r="90" spans="1:17" ht="12.75" customHeight="1" thickBot="1">
      <c r="A90" s="170" t="s">
        <v>174</v>
      </c>
      <c r="B90" s="46" t="s">
        <v>163</v>
      </c>
      <c r="C90" s="49" t="s">
        <v>173</v>
      </c>
      <c r="D90" s="41">
        <f>E90+F90</f>
        <v>36</v>
      </c>
      <c r="E90" s="41">
        <v>0</v>
      </c>
      <c r="F90" s="41">
        <v>36</v>
      </c>
      <c r="G90" s="41">
        <v>36</v>
      </c>
      <c r="H90" s="42"/>
      <c r="I90" s="42"/>
      <c r="J90" s="43"/>
      <c r="K90" s="43"/>
      <c r="L90" s="43"/>
      <c r="M90" s="43"/>
      <c r="N90" s="44"/>
      <c r="O90" s="43">
        <v>36</v>
      </c>
      <c r="P90" s="44"/>
      <c r="Q90" s="29"/>
    </row>
    <row r="91" spans="1:17" ht="53.25" customHeight="1">
      <c r="A91" s="166" t="s">
        <v>175</v>
      </c>
      <c r="B91" s="174" t="s">
        <v>215</v>
      </c>
      <c r="C91" s="37" t="s">
        <v>170</v>
      </c>
      <c r="D91" s="38">
        <f>SUM(D92:D94)</f>
        <v>201</v>
      </c>
      <c r="E91" s="38">
        <f>SUM(E92:E94)</f>
        <v>42</v>
      </c>
      <c r="F91" s="38">
        <f>SUM(F92:F94)</f>
        <v>159</v>
      </c>
      <c r="G91" s="38">
        <v>110</v>
      </c>
      <c r="H91" s="38">
        <v>32</v>
      </c>
      <c r="I91" s="38">
        <f>SUM(I92:I94)</f>
        <v>0</v>
      </c>
      <c r="J91" s="168"/>
      <c r="K91" s="168"/>
      <c r="L91" s="38">
        <f>SUM(L92:L94)</f>
        <v>0</v>
      </c>
      <c r="M91" s="38">
        <f>SUM(M92:M94)</f>
        <v>0</v>
      </c>
      <c r="N91" s="38">
        <f>SUM(N92:N94)</f>
        <v>36</v>
      </c>
      <c r="O91" s="38">
        <f>SUM(O92:O94)</f>
        <v>123</v>
      </c>
      <c r="P91" s="38"/>
      <c r="Q91" s="23"/>
    </row>
    <row r="92" spans="1:17" ht="47.25" customHeight="1">
      <c r="A92" s="51" t="s">
        <v>176</v>
      </c>
      <c r="B92" s="31" t="s">
        <v>216</v>
      </c>
      <c r="C92" s="26" t="s">
        <v>111</v>
      </c>
      <c r="D92" s="27">
        <f>E92+F92</f>
        <v>129</v>
      </c>
      <c r="E92" s="27">
        <v>42</v>
      </c>
      <c r="F92" s="27">
        <v>87</v>
      </c>
      <c r="G92" s="27">
        <v>55</v>
      </c>
      <c r="H92" s="32">
        <v>32</v>
      </c>
      <c r="I92" s="32"/>
      <c r="J92" s="28"/>
      <c r="K92" s="28"/>
      <c r="L92" s="28"/>
      <c r="M92" s="28"/>
      <c r="N92" s="29"/>
      <c r="O92" s="29">
        <v>87</v>
      </c>
      <c r="P92" s="29"/>
      <c r="Q92" s="29"/>
    </row>
    <row r="93" spans="1:17" ht="18" customHeight="1">
      <c r="A93" s="169" t="s">
        <v>172</v>
      </c>
      <c r="B93" s="31" t="s">
        <v>161</v>
      </c>
      <c r="C93" s="26" t="s">
        <v>118</v>
      </c>
      <c r="D93" s="27">
        <f>E93+F93</f>
        <v>36</v>
      </c>
      <c r="E93" s="27">
        <v>0</v>
      </c>
      <c r="F93" s="27">
        <v>36</v>
      </c>
      <c r="G93" s="27">
        <v>36</v>
      </c>
      <c r="H93" s="32"/>
      <c r="I93" s="32"/>
      <c r="J93" s="28"/>
      <c r="K93" s="28"/>
      <c r="L93" s="28"/>
      <c r="M93" s="28"/>
      <c r="N93" s="29">
        <v>36</v>
      </c>
      <c r="O93" s="28"/>
      <c r="P93" s="29"/>
      <c r="Q93" s="29"/>
    </row>
    <row r="94" spans="1:17" ht="18" customHeight="1" thickBot="1">
      <c r="A94" s="170" t="s">
        <v>174</v>
      </c>
      <c r="B94" s="46" t="s">
        <v>163</v>
      </c>
      <c r="C94" s="26" t="s">
        <v>118</v>
      </c>
      <c r="D94" s="41">
        <f>E94+F94</f>
        <v>36</v>
      </c>
      <c r="E94" s="41">
        <v>0</v>
      </c>
      <c r="F94" s="41">
        <v>36</v>
      </c>
      <c r="G94" s="41">
        <v>36</v>
      </c>
      <c r="H94" s="42"/>
      <c r="I94" s="42"/>
      <c r="J94" s="43"/>
      <c r="K94" s="43"/>
      <c r="L94" s="43"/>
      <c r="M94" s="43"/>
      <c r="N94" s="44"/>
      <c r="O94" s="43">
        <v>36</v>
      </c>
      <c r="P94" s="44"/>
      <c r="Q94" s="29"/>
    </row>
    <row r="95" spans="1:17" ht="12.75" customHeight="1" hidden="1">
      <c r="A95" s="166" t="s">
        <v>177</v>
      </c>
      <c r="B95" s="173"/>
      <c r="C95" s="37" t="s">
        <v>170</v>
      </c>
      <c r="D95" s="38">
        <f aca="true" t="shared" si="8" ref="D95:I95">SUM(D96:D99)</f>
        <v>0</v>
      </c>
      <c r="E95" s="38">
        <f t="shared" si="8"/>
        <v>0</v>
      </c>
      <c r="F95" s="38">
        <f t="shared" si="8"/>
        <v>0</v>
      </c>
      <c r="G95" s="38"/>
      <c r="H95" s="38"/>
      <c r="I95" s="38">
        <f t="shared" si="8"/>
        <v>0</v>
      </c>
      <c r="J95" s="45"/>
      <c r="K95" s="45"/>
      <c r="L95" s="38">
        <f>SUM(L96:L99)</f>
        <v>0</v>
      </c>
      <c r="M95" s="38">
        <f>SUM(M96:M99)</f>
        <v>0</v>
      </c>
      <c r="N95" s="38">
        <f>SUM(N96:N99)</f>
        <v>0</v>
      </c>
      <c r="O95" s="38">
        <f>SUM(O96:O99)</f>
        <v>0</v>
      </c>
      <c r="P95" s="38"/>
      <c r="Q95" s="23"/>
    </row>
    <row r="96" spans="1:17" ht="12.75" customHeight="1" hidden="1">
      <c r="A96" s="169" t="s">
        <v>178</v>
      </c>
      <c r="B96" s="31"/>
      <c r="C96" s="26" t="s">
        <v>118</v>
      </c>
      <c r="D96" s="27"/>
      <c r="E96" s="27"/>
      <c r="F96" s="27"/>
      <c r="G96" s="27"/>
      <c r="H96" s="32"/>
      <c r="I96" s="50"/>
      <c r="J96" s="24"/>
      <c r="K96" s="24"/>
      <c r="L96" s="50"/>
      <c r="M96" s="27"/>
      <c r="N96" s="27"/>
      <c r="O96" s="27"/>
      <c r="P96" s="50"/>
      <c r="Q96" s="50"/>
    </row>
    <row r="97" spans="1:17" ht="12.75" customHeight="1" hidden="1">
      <c r="A97" s="169" t="s">
        <v>179</v>
      </c>
      <c r="B97" s="31"/>
      <c r="C97" s="26" t="s">
        <v>118</v>
      </c>
      <c r="D97" s="27"/>
      <c r="E97" s="27"/>
      <c r="F97" s="27"/>
      <c r="G97" s="27"/>
      <c r="H97" s="32"/>
      <c r="I97" s="32"/>
      <c r="J97" s="28"/>
      <c r="K97" s="28"/>
      <c r="L97" s="28"/>
      <c r="M97" s="28"/>
      <c r="N97" s="29"/>
      <c r="O97" s="28"/>
      <c r="P97" s="48"/>
      <c r="Q97" s="48"/>
    </row>
    <row r="98" spans="1:17" ht="12.75" customHeight="1" hidden="1">
      <c r="A98" s="51" t="s">
        <v>180</v>
      </c>
      <c r="B98" s="31"/>
      <c r="C98" s="26" t="s">
        <v>118</v>
      </c>
      <c r="D98" s="27"/>
      <c r="E98" s="27"/>
      <c r="F98" s="27"/>
      <c r="G98" s="27"/>
      <c r="H98" s="27"/>
      <c r="I98" s="27"/>
      <c r="J98" s="48"/>
      <c r="K98" s="48"/>
      <c r="L98" s="48"/>
      <c r="M98" s="48"/>
      <c r="N98" s="48"/>
      <c r="O98" s="48"/>
      <c r="P98" s="48"/>
      <c r="Q98" s="48"/>
    </row>
    <row r="99" spans="1:17" ht="12.75" customHeight="1" hidden="1" thickBot="1">
      <c r="A99" s="52" t="s">
        <v>181</v>
      </c>
      <c r="B99" s="46"/>
      <c r="C99" s="26" t="s">
        <v>118</v>
      </c>
      <c r="D99" s="41"/>
      <c r="E99" s="41"/>
      <c r="F99" s="41"/>
      <c r="G99" s="41"/>
      <c r="H99" s="41"/>
      <c r="I99" s="41"/>
      <c r="J99" s="47"/>
      <c r="K99" s="47"/>
      <c r="L99" s="47"/>
      <c r="M99" s="47"/>
      <c r="N99" s="47"/>
      <c r="O99" s="47"/>
      <c r="P99" s="47"/>
      <c r="Q99" s="48"/>
    </row>
    <row r="100" spans="1:17" ht="12.75" customHeight="1">
      <c r="A100" s="123" t="s">
        <v>34</v>
      </c>
      <c r="B100" s="123"/>
      <c r="C100" s="53" t="s">
        <v>182</v>
      </c>
      <c r="D100" s="54">
        <v>5652</v>
      </c>
      <c r="E100" s="54">
        <v>1764</v>
      </c>
      <c r="F100" s="54">
        <v>3888</v>
      </c>
      <c r="G100" s="54">
        <f aca="true" t="shared" si="9" ref="G100:O100">G28+G47+G54+G58</f>
        <v>1424</v>
      </c>
      <c r="H100" s="54">
        <f t="shared" si="9"/>
        <v>1060</v>
      </c>
      <c r="I100" s="54">
        <f t="shared" si="9"/>
        <v>40</v>
      </c>
      <c r="J100" s="54">
        <f t="shared" si="9"/>
        <v>612</v>
      </c>
      <c r="K100" s="54">
        <f t="shared" si="9"/>
        <v>792</v>
      </c>
      <c r="L100" s="54">
        <f t="shared" si="9"/>
        <v>576</v>
      </c>
      <c r="M100" s="54">
        <f>M28+M47+M54+M58</f>
        <v>828</v>
      </c>
      <c r="N100" s="54">
        <f t="shared" si="9"/>
        <v>612</v>
      </c>
      <c r="O100" s="54">
        <f t="shared" si="9"/>
        <v>468</v>
      </c>
      <c r="P100" s="54"/>
      <c r="Q100" s="50"/>
    </row>
    <row r="101" spans="1:17" ht="12.75" customHeight="1">
      <c r="A101" s="33" t="s">
        <v>183</v>
      </c>
      <c r="B101" s="65" t="s">
        <v>184</v>
      </c>
      <c r="C101" s="26"/>
      <c r="D101" s="27"/>
      <c r="E101" s="27"/>
      <c r="F101" s="27"/>
      <c r="G101" s="27"/>
      <c r="H101" s="27"/>
      <c r="I101" s="27"/>
      <c r="J101" s="28"/>
      <c r="K101" s="28"/>
      <c r="L101" s="28"/>
      <c r="M101" s="28"/>
      <c r="N101" s="28"/>
      <c r="O101" s="29" t="s">
        <v>185</v>
      </c>
      <c r="P101" s="28"/>
      <c r="Q101" s="29"/>
    </row>
    <row r="102" spans="1:17" ht="12.75" customHeight="1" thickBot="1">
      <c r="A102" s="55" t="s">
        <v>186</v>
      </c>
      <c r="B102" s="56" t="s">
        <v>187</v>
      </c>
      <c r="C102" s="57"/>
      <c r="D102" s="58"/>
      <c r="E102" s="55"/>
      <c r="F102" s="55"/>
      <c r="G102" s="55"/>
      <c r="H102" s="55"/>
      <c r="I102" s="55"/>
      <c r="J102" s="59"/>
      <c r="K102" s="59"/>
      <c r="L102" s="59"/>
      <c r="M102" s="59"/>
      <c r="N102" s="60"/>
      <c r="O102" s="60" t="s">
        <v>188</v>
      </c>
      <c r="P102" s="60"/>
      <c r="Q102" s="29"/>
    </row>
    <row r="103" spans="1:17" ht="14.25">
      <c r="A103" s="105" t="s">
        <v>189</v>
      </c>
      <c r="B103" s="106"/>
      <c r="C103" s="106"/>
      <c r="D103" s="106"/>
      <c r="E103" s="107"/>
      <c r="F103" s="108" t="s">
        <v>34</v>
      </c>
      <c r="G103" s="111" t="s">
        <v>190</v>
      </c>
      <c r="H103" s="111"/>
      <c r="I103" s="112"/>
      <c r="J103" s="61">
        <v>612</v>
      </c>
      <c r="K103" s="61">
        <v>792</v>
      </c>
      <c r="L103" s="61">
        <v>576</v>
      </c>
      <c r="M103" s="61">
        <v>684</v>
      </c>
      <c r="N103" s="62">
        <v>504</v>
      </c>
      <c r="O103" s="61">
        <v>360</v>
      </c>
      <c r="P103" s="62"/>
      <c r="Q103" s="29"/>
    </row>
    <row r="104" spans="1:17" ht="14.25">
      <c r="A104" s="102" t="s">
        <v>191</v>
      </c>
      <c r="B104" s="103"/>
      <c r="C104" s="103"/>
      <c r="D104" s="103"/>
      <c r="E104" s="104"/>
      <c r="F104" s="109"/>
      <c r="G104" s="113" t="s">
        <v>192</v>
      </c>
      <c r="H104" s="113"/>
      <c r="I104" s="114"/>
      <c r="J104" s="28">
        <v>0</v>
      </c>
      <c r="K104" s="28">
        <v>0</v>
      </c>
      <c r="L104" s="28">
        <v>0</v>
      </c>
      <c r="M104" s="28">
        <v>72</v>
      </c>
      <c r="N104" s="29">
        <v>108</v>
      </c>
      <c r="O104" s="28">
        <v>0</v>
      </c>
      <c r="P104" s="29"/>
      <c r="Q104" s="29"/>
    </row>
    <row r="105" spans="1:17" ht="14.25">
      <c r="A105" s="102" t="s">
        <v>193</v>
      </c>
      <c r="B105" s="103"/>
      <c r="C105" s="103"/>
      <c r="D105" s="103"/>
      <c r="E105" s="104"/>
      <c r="F105" s="109"/>
      <c r="G105" s="113" t="s">
        <v>194</v>
      </c>
      <c r="H105" s="113"/>
      <c r="I105" s="114"/>
      <c r="J105" s="28">
        <v>0</v>
      </c>
      <c r="K105" s="28">
        <v>0</v>
      </c>
      <c r="L105" s="28">
        <v>0</v>
      </c>
      <c r="M105" s="28">
        <v>72</v>
      </c>
      <c r="N105" s="29"/>
      <c r="O105" s="28">
        <v>108</v>
      </c>
      <c r="P105" s="29"/>
      <c r="Q105" s="48"/>
    </row>
    <row r="106" spans="1:17" ht="14.25">
      <c r="A106" s="102" t="s">
        <v>195</v>
      </c>
      <c r="B106" s="103"/>
      <c r="C106" s="103"/>
      <c r="D106" s="103"/>
      <c r="E106" s="104"/>
      <c r="F106" s="109"/>
      <c r="G106" s="113" t="s">
        <v>196</v>
      </c>
      <c r="H106" s="113"/>
      <c r="I106" s="114"/>
      <c r="J106" s="28">
        <v>0</v>
      </c>
      <c r="K106" s="28">
        <v>3</v>
      </c>
      <c r="L106" s="28">
        <v>2</v>
      </c>
      <c r="M106" s="28">
        <v>3</v>
      </c>
      <c r="N106" s="29">
        <v>0</v>
      </c>
      <c r="O106" s="28">
        <v>3</v>
      </c>
      <c r="P106" s="29"/>
      <c r="Q106" s="29"/>
    </row>
    <row r="107" spans="1:17" ht="14.25">
      <c r="A107" s="102" t="s">
        <v>197</v>
      </c>
      <c r="B107" s="103"/>
      <c r="C107" s="103"/>
      <c r="D107" s="103"/>
      <c r="E107" s="104"/>
      <c r="F107" s="109"/>
      <c r="G107" s="113" t="s">
        <v>198</v>
      </c>
      <c r="H107" s="113"/>
      <c r="I107" s="114"/>
      <c r="J107" s="28">
        <v>0</v>
      </c>
      <c r="K107" s="28">
        <v>9</v>
      </c>
      <c r="L107" s="28">
        <v>5</v>
      </c>
      <c r="M107" s="28">
        <v>5</v>
      </c>
      <c r="N107" s="29">
        <v>0</v>
      </c>
      <c r="O107" s="28">
        <v>10</v>
      </c>
      <c r="P107" s="29"/>
      <c r="Q107" s="29"/>
    </row>
    <row r="108" spans="1:17" ht="15" thickBot="1">
      <c r="A108" s="115" t="s">
        <v>199</v>
      </c>
      <c r="B108" s="116"/>
      <c r="C108" s="116"/>
      <c r="D108" s="116"/>
      <c r="E108" s="117"/>
      <c r="F108" s="110"/>
      <c r="G108" s="118" t="s">
        <v>200</v>
      </c>
      <c r="H108" s="118"/>
      <c r="I108" s="119"/>
      <c r="J108" s="43"/>
      <c r="K108" s="43"/>
      <c r="L108" s="43"/>
      <c r="M108" s="43"/>
      <c r="N108" s="44"/>
      <c r="O108" s="43"/>
      <c r="P108" s="44"/>
      <c r="Q108" s="29"/>
    </row>
  </sheetData>
  <sheetProtection/>
  <mergeCells count="89">
    <mergeCell ref="A100:B100"/>
    <mergeCell ref="E22:E26"/>
    <mergeCell ref="F22:I22"/>
    <mergeCell ref="F23:F26"/>
    <mergeCell ref="G23:I23"/>
    <mergeCell ref="G24:G26"/>
    <mergeCell ref="A106:E106"/>
    <mergeCell ref="A103:E103"/>
    <mergeCell ref="F103:F108"/>
    <mergeCell ref="G103:I103"/>
    <mergeCell ref="A104:E104"/>
    <mergeCell ref="G106:I106"/>
    <mergeCell ref="G104:I104"/>
    <mergeCell ref="A107:E107"/>
    <mergeCell ref="G107:I107"/>
    <mergeCell ref="A108:E108"/>
    <mergeCell ref="G108:I108"/>
    <mergeCell ref="A105:E105"/>
    <mergeCell ref="G105:I105"/>
    <mergeCell ref="D18:E18"/>
    <mergeCell ref="F18:G18"/>
    <mergeCell ref="H18:J18"/>
    <mergeCell ref="D19:E19"/>
    <mergeCell ref="F19:G19"/>
    <mergeCell ref="P22:Q22"/>
    <mergeCell ref="A20:Q20"/>
    <mergeCell ref="A21:A26"/>
    <mergeCell ref="B21:B26"/>
    <mergeCell ref="C21:C26"/>
    <mergeCell ref="D21:I21"/>
    <mergeCell ref="J21:O21"/>
    <mergeCell ref="D22:D26"/>
    <mergeCell ref="L22:M22"/>
    <mergeCell ref="N22:O22"/>
    <mergeCell ref="H24:H26"/>
    <mergeCell ref="I24:I26"/>
    <mergeCell ref="J22:K22"/>
    <mergeCell ref="H19:J19"/>
    <mergeCell ref="K18:L18"/>
    <mergeCell ref="M18:N18"/>
    <mergeCell ref="K19:L19"/>
    <mergeCell ref="F16:G16"/>
    <mergeCell ref="H17:J17"/>
    <mergeCell ref="M19:N19"/>
    <mergeCell ref="K17:L17"/>
    <mergeCell ref="H16:J16"/>
    <mergeCell ref="M17:N17"/>
    <mergeCell ref="M14:N15"/>
    <mergeCell ref="D16:E16"/>
    <mergeCell ref="D17:E17"/>
    <mergeCell ref="F17:G17"/>
    <mergeCell ref="B10:I10"/>
    <mergeCell ref="C14:C15"/>
    <mergeCell ref="D14:G14"/>
    <mergeCell ref="F15:G15"/>
    <mergeCell ref="B11:I11"/>
    <mergeCell ref="H14:J15"/>
    <mergeCell ref="B14:B15"/>
    <mergeCell ref="J10:O10"/>
    <mergeCell ref="J11:O11"/>
    <mergeCell ref="B12:I12"/>
    <mergeCell ref="O14:O15"/>
    <mergeCell ref="A13:Q13"/>
    <mergeCell ref="D15:E15"/>
    <mergeCell ref="M16:N16"/>
    <mergeCell ref="K16:L16"/>
    <mergeCell ref="K14:L15"/>
    <mergeCell ref="A14:A15"/>
    <mergeCell ref="B9:I9"/>
    <mergeCell ref="J9:O9"/>
    <mergeCell ref="B8:I8"/>
    <mergeCell ref="L4:O4"/>
    <mergeCell ref="J6:O6"/>
    <mergeCell ref="J8:O8"/>
    <mergeCell ref="B7:I7"/>
    <mergeCell ref="B6:I6"/>
    <mergeCell ref="J7:O7"/>
    <mergeCell ref="L1:Q1"/>
    <mergeCell ref="A2:B2"/>
    <mergeCell ref="A1:B1"/>
    <mergeCell ref="C1:K1"/>
    <mergeCell ref="C5:K5"/>
    <mergeCell ref="A3:B3"/>
    <mergeCell ref="C3:K3"/>
    <mergeCell ref="A4:B4"/>
    <mergeCell ref="C4:K4"/>
    <mergeCell ref="C2:K2"/>
    <mergeCell ref="L2:O2"/>
    <mergeCell ref="L3:O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2020-07-09T06:30:53Z</dcterms:modified>
  <cp:category/>
  <cp:version/>
  <cp:contentType/>
  <cp:contentStatus/>
</cp:coreProperties>
</file>